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elees-perasso\Downloads\"/>
    </mc:Choice>
  </mc:AlternateContent>
  <bookViews>
    <workbookView xWindow="0" yWindow="0" windowWidth="28800" windowHeight="12435" tabRatio="723"/>
  </bookViews>
  <sheets>
    <sheet name="Input Data" sheetId="10" r:id="rId1"/>
    <sheet name="Conformity declaration EN" sheetId="13" r:id="rId2"/>
    <sheet name="Verif Report EN" sheetId="6" r:id="rId3"/>
    <sheet name="Verif Report FR" sheetId="12" r:id="rId4"/>
    <sheet name="Verif Checklist" sheetId="19" r:id="rId5"/>
    <sheet name="Listes" sheetId="11" state="hidden" r:id="rId6"/>
    <sheet name="Table EN" sheetId="9" state="hidden" r:id="rId7"/>
    <sheet name="Table FR" sheetId="5" state="hidden" r:id="rId8"/>
  </sheets>
  <externalReferences>
    <externalReference r:id="rId9"/>
  </externalReferences>
  <definedNames>
    <definedName name="During_the_LCA" localSheetId="4">[1]Lists!$B$11:$B$13</definedName>
    <definedName name="During_the_LCA">Listes!$B$13:$B$15</definedName>
    <definedName name="Favourable" localSheetId="4">[1]Lists!$B$15:$B$17</definedName>
    <definedName name="Favourable">Listes!$B$19:$B$21</definedName>
    <definedName name="internalexternal" localSheetId="4">[1]Lists!$B$7:$B$9</definedName>
    <definedName name="internalexternal">Listes!$B$7:$B$9</definedName>
    <definedName name="psr" localSheetId="4">[1]Lists!$B$21:$B$33</definedName>
    <definedName name="psr">Listes!$B$26:$B$58</definedName>
    <definedName name="Texte1" localSheetId="1">'Conformity declaration EN'!$B$14</definedName>
    <definedName name="Texte1" localSheetId="2">'Verif Report EN'!$B$14</definedName>
    <definedName name="Texte1" localSheetId="3">'Verif Report FR'!$C$15</definedName>
    <definedName name="Texte3" localSheetId="1">'Conformity declaration EN'!$B$16</definedName>
    <definedName name="Texte3" localSheetId="2">'Verif Report EN'!$B$16</definedName>
    <definedName name="Texte3" localSheetId="3">'Verif Report FR'!$C$17</definedName>
    <definedName name="yesno" localSheetId="4">[1]Lists!$B$2:$B$4</definedName>
    <definedName name="yesno">Listes!$B$3:$B$4</definedName>
    <definedName name="_xlnm.Print_Area" localSheetId="1">'Conformity declaration EN'!$A$1:$I$44</definedName>
    <definedName name="_xlnm.Print_Area" localSheetId="6">'Table EN'!$A$1:$E$95</definedName>
    <definedName name="_xlnm.Print_Area" localSheetId="4">'Verif Checklist'!$A$1:$G$155</definedName>
    <definedName name="_xlnm.Print_Area" localSheetId="3">'Verif Report FR'!$A$1:$J$48</definedName>
  </definedNames>
  <calcPr calcId="152511"/>
</workbook>
</file>

<file path=xl/calcChain.xml><?xml version="1.0" encoding="utf-8"?>
<calcChain xmlns="http://schemas.openxmlformats.org/spreadsheetml/2006/main">
  <c r="E20" i="12" l="1"/>
  <c r="E19" i="12"/>
  <c r="C19" i="12"/>
  <c r="B18" i="6"/>
  <c r="E17" i="12"/>
  <c r="E18" i="12"/>
  <c r="C21" i="13"/>
  <c r="C20" i="13"/>
  <c r="B20" i="13"/>
  <c r="C19" i="6"/>
  <c r="C18" i="6"/>
  <c r="B31" i="13"/>
  <c r="F14" i="19"/>
  <c r="F13" i="19"/>
  <c r="F12" i="19"/>
  <c r="F167" i="19"/>
  <c r="E13" i="19"/>
  <c r="E14" i="19"/>
  <c r="E12" i="19"/>
  <c r="E167" i="19"/>
  <c r="B28" i="13"/>
  <c r="C46" i="12" l="1"/>
  <c r="F169" i="19" l="1"/>
  <c r="C34" i="12" l="1"/>
  <c r="C26" i="12"/>
  <c r="B25" i="6"/>
  <c r="G26" i="12"/>
  <c r="C38" i="12" l="1"/>
  <c r="A134" i="19" l="1"/>
  <c r="A86" i="19"/>
  <c r="A40" i="19"/>
  <c r="D13" i="19"/>
  <c r="D12" i="19"/>
  <c r="E8" i="19" l="1"/>
  <c r="F8" i="19"/>
  <c r="E9" i="19"/>
  <c r="F9" i="19"/>
  <c r="F7" i="19"/>
  <c r="E7" i="19"/>
  <c r="D3" i="19"/>
  <c r="D2" i="19"/>
  <c r="F168" i="19"/>
  <c r="E168" i="19"/>
  <c r="E169" i="19"/>
  <c r="B29" i="13" l="1"/>
  <c r="D6" i="10"/>
  <c r="B16" i="13" l="1"/>
  <c r="B22" i="13"/>
  <c r="B17" i="13"/>
  <c r="B24" i="13"/>
  <c r="B28" i="6"/>
  <c r="B21" i="6"/>
  <c r="B24" i="6"/>
  <c r="B20" i="6"/>
  <c r="C17" i="6"/>
  <c r="C16" i="6"/>
  <c r="B15" i="6"/>
  <c r="B14" i="6"/>
  <c r="B13" i="6"/>
  <c r="C35" i="13"/>
  <c r="C19" i="13"/>
  <c r="C18" i="13"/>
  <c r="B42" i="13"/>
  <c r="H30" i="12"/>
  <c r="F29" i="12"/>
  <c r="F22" i="12"/>
  <c r="C43" i="12"/>
  <c r="G25" i="12" l="1"/>
  <c r="I40" i="12"/>
  <c r="I39" i="12"/>
  <c r="D35" i="12"/>
  <c r="D33" i="12"/>
  <c r="E21" i="12"/>
  <c r="E16" i="12"/>
  <c r="E15" i="12"/>
  <c r="E14" i="12"/>
  <c r="B43" i="6"/>
  <c r="B38" i="6"/>
  <c r="H40" i="6"/>
  <c r="F39" i="6"/>
  <c r="C35" i="6"/>
  <c r="B34" i="6"/>
  <c r="C32" i="6"/>
</calcChain>
</file>

<file path=xl/sharedStrings.xml><?xml version="1.0" encoding="utf-8"?>
<sst xmlns="http://schemas.openxmlformats.org/spreadsheetml/2006/main" count="931" uniqueCount="685">
  <si>
    <t>Etape dans l'ACV</t>
  </si>
  <si>
    <t>Vérifications à effectuer :</t>
  </si>
  <si>
    <t>§ du PCR et/ou référence document</t>
  </si>
  <si>
    <t>Documents vérifiés</t>
  </si>
  <si>
    <t>Type de commentaire</t>
  </si>
  <si>
    <t>Commentaire du vérificateur habilité</t>
  </si>
  <si>
    <t>Réponse de l'organisation</t>
  </si>
  <si>
    <t>Conformité</t>
  </si>
  <si>
    <t>(technique / editorial)</t>
  </si>
  <si>
    <t>O/N</t>
  </si>
  <si>
    <t>Informations générales</t>
  </si>
  <si>
    <t>Conformité de la rédaction du rapport d'ACV</t>
  </si>
  <si>
    <t>§ 3.2</t>
  </si>
  <si>
    <t xml:space="preserve"> Rapport d'accompagnement</t>
  </si>
  <si>
    <t xml:space="preserve">               -   date du rapport</t>
  </si>
  <si>
    <t xml:space="preserve">               -   période de validité</t>
  </si>
  <si>
    <t xml:space="preserve">               -   auteur du rapport</t>
  </si>
  <si>
    <t xml:space="preserve">               -   identification du rapport</t>
  </si>
  <si>
    <t xml:space="preserve">               -   Version PCR</t>
  </si>
  <si>
    <t>Champ de l'étude</t>
  </si>
  <si>
    <t>Caractérisation de l’unité fonctionnelle faite selon le document « Règles de rédaction des PEP».</t>
  </si>
  <si>
    <t>§ 2.1 et § 3.3.</t>
  </si>
  <si>
    <t>     </t>
  </si>
  <si>
    <t xml:space="preserve">    - description du flux de référence et son UF</t>
  </si>
  <si>
    <t xml:space="preserve">    - caractérisation de la catégorie de produit</t>
  </si>
  <si>
    <t xml:space="preserve">    - Version PSR si applicable</t>
  </si>
  <si>
    <t xml:space="preserve">    - Justification de l'UF si pas de PSR applicable</t>
  </si>
  <si>
    <t>Caractérisation du flux de référence</t>
  </si>
  <si>
    <t>§ 2.1</t>
  </si>
  <si>
    <t xml:space="preserve">    - Produit de référence et sa masse (kg)</t>
  </si>
  <si>
    <t xml:space="preserve">    - Emballages</t>
  </si>
  <si>
    <t xml:space="preserve">    - Eléments nécessaires à l’installation</t>
  </si>
  <si>
    <t>Description du produit de référence</t>
  </si>
  <si>
    <t>§ 3.3</t>
  </si>
  <si>
    <t xml:space="preserve">    - identification du produit de référence et référence commerciale</t>
  </si>
  <si>
    <t>Si applicable:</t>
  </si>
  <si>
    <t xml:space="preserve">    - identification des produits dans la même famille homogène</t>
  </si>
  <si>
    <t xml:space="preserve">    - liste des entités autorisées à utiliser la déclaration collective</t>
  </si>
  <si>
    <t>Inventaire du cycle de vie et analyse de l'inventaire</t>
  </si>
  <si>
    <t>Caractérisation des processus dans la phase fabrication :</t>
  </si>
  <si>
    <t>-          matières et composants</t>
  </si>
  <si>
    <t>§3.4.2.1.</t>
  </si>
  <si>
    <t>-          emballage</t>
  </si>
  <si>
    <t>-          assemblage</t>
  </si>
  <si>
    <t>-          transports</t>
  </si>
  <si>
    <t>Adéquation des données d’ACV / produit (fabrication)</t>
  </si>
  <si>
    <t>§2.5</t>
  </si>
  <si>
    <t>Caractérisation des processus dans la phase distribution :</t>
  </si>
  <si>
    <t>- transport de la dernière plateforme producteur jusqu’au site de mise en œuvre</t>
  </si>
  <si>
    <t>§ 3.4.2.2.</t>
  </si>
  <si>
    <t>Adéquation des données d’ACV  au produit (transport)</t>
  </si>
  <si>
    <t>Caractérisation des processus dans la phase installation  pour les éléments décrits dans le PEP</t>
  </si>
  <si>
    <t>§ 2.2.5</t>
  </si>
  <si>
    <t xml:space="preserve">    - composants, procédés</t>
  </si>
  <si>
    <t>et § 3.4.2.3.</t>
  </si>
  <si>
    <t xml:space="preserve">    - déchets</t>
  </si>
  <si>
    <t>Caractérisation des processus dans la phase utilisation :</t>
  </si>
  <si>
    <t xml:space="preserve">    - scénario d’utilisation</t>
  </si>
  <si>
    <t>PSR</t>
  </si>
  <si>
    <t xml:space="preserve">    - durée de vie retenue pour l’étude</t>
  </si>
  <si>
    <t>§ 3.4.2.4.</t>
  </si>
  <si>
    <t xml:space="preserve">    - consommation d’énergie</t>
  </si>
  <si>
    <t xml:space="preserve">    - éléments nécessaires au bon fonctionnement</t>
  </si>
  <si>
    <t xml:space="preserve">    - scénario de maintenance</t>
  </si>
  <si>
    <t>Adéquation des données d’ACV  / produit (scénarios d’usage)</t>
  </si>
  <si>
    <t>Caractérisation des processus dans la phase fin de vie :</t>
  </si>
  <si>
    <t xml:space="preserve">    - procédés d’élimination des déchets</t>
  </si>
  <si>
    <t xml:space="preserve">    - procédés de valorisation des déchets</t>
  </si>
  <si>
    <t xml:space="preserve">    - transport</t>
  </si>
  <si>
    <t>Adéquation des données d’ACV  / produit (transport et scénarios de fin de vie)</t>
  </si>
  <si>
    <t>Vérification de l’inventaire du cycle de vie et respect de la règle de coupure (flux intermédiaires non remontés &lt; 5% des flux de référence)</t>
  </si>
  <si>
    <t>§ 2.3</t>
  </si>
  <si>
    <t xml:space="preserve">    - identification de l’écart constaté</t>
  </si>
  <si>
    <t>Si utilisation de co-produits alors description des règles d'allocation entre co-produits</t>
  </si>
  <si>
    <t>§ 2.4.</t>
  </si>
  <si>
    <t>Qualité des données d’ICV primaires/spécifiques (si applicable)</t>
  </si>
  <si>
    <t>§2.9 et §3.4.</t>
  </si>
  <si>
    <t xml:space="preserve">    - documentation des données primaires</t>
  </si>
  <si>
    <t xml:space="preserve">    - documentation de l’affectation des flux au flux de référence</t>
  </si>
  <si>
    <t xml:space="preserve">    - documentation des données manquantes</t>
  </si>
  <si>
    <t>Vérification de la représentativité des données secondaires d’ICV :</t>
  </si>
  <si>
    <t>§2.10</t>
  </si>
  <si>
    <t xml:space="preserve">    - Cohérence entre les libellés de module d’ICV  et les éléments  du flux de référence</t>
  </si>
  <si>
    <t xml:space="preserve">    - cohérence entre les modules utilisés et les éléments du flux de référence (technologie,  géographie, temporel) .</t>
  </si>
  <si>
    <t xml:space="preserve">    - justification des approximations dans l'utilisation de modules d'ICV</t>
  </si>
  <si>
    <t xml:space="preserve">    - appréciation du niveau d’information des modules d’ICV</t>
  </si>
  <si>
    <t>§ 2.11.</t>
  </si>
  <si>
    <t>- Base de données d’ICV</t>
  </si>
  <si>
    <t xml:space="preserve">    - liste des flux élémentaires ou informations pour y accéder</t>
  </si>
  <si>
    <t>§ 3.4.</t>
  </si>
  <si>
    <t>et § 3.5.</t>
  </si>
  <si>
    <t>Evaluation de l'impact du cycle de vie</t>
  </si>
  <si>
    <t xml:space="preserve">Calcul des impacts environnementaux </t>
  </si>
  <si>
    <t>§ 3.6</t>
  </si>
  <si>
    <t xml:space="preserve">     - liste des indicateurs obligatoires</t>
  </si>
  <si>
    <t>§2.12</t>
  </si>
  <si>
    <t xml:space="preserve">    - indicateurs optionnels</t>
  </si>
  <si>
    <t xml:space="preserve">    - conformité des méthodes de calcul avec le PCR</t>
  </si>
  <si>
    <t>Si famille de produits homogène</t>
  </si>
  <si>
    <t>Annexe A</t>
  </si>
  <si>
    <t xml:space="preserve">    - description du processus de définition des règles d'extrapolation</t>
  </si>
  <si>
    <t>§ 2.6.</t>
  </si>
  <si>
    <t xml:space="preserve">    - règles d'extrapolation</t>
  </si>
  <si>
    <t>Si déclaration collective:</t>
  </si>
  <si>
    <t>§2.7.</t>
  </si>
  <si>
    <t xml:space="preserve">    - identification des indicateurs de référence</t>
  </si>
  <si>
    <t xml:space="preserve">    - identification des paramètres sensibles</t>
  </si>
  <si>
    <t xml:space="preserve">    - justification des intervalles de validité de ces paramètres</t>
  </si>
  <si>
    <t>Informations générales PEP</t>
  </si>
  <si>
    <t>Conformité de la rédaction du PEP</t>
  </si>
  <si>
    <t>§ 4</t>
  </si>
  <si>
    <t>PEP</t>
  </si>
  <si>
    <t xml:space="preserve">    - Présence du cartouche et du logo avec sa date d'édition et références PCR/PSR utilisés</t>
  </si>
  <si>
    <t>AP0008</t>
  </si>
  <si>
    <t xml:space="preserve">    - Informations générales sur le programme et l’entreprise</t>
  </si>
  <si>
    <t>§ 4.1.</t>
  </si>
  <si>
    <t xml:space="preserve">    - Information  sur les produits de référence et les autres  produits concernés</t>
  </si>
  <si>
    <t xml:space="preserve">    - Description du produit de référence et des autres produits couvert (famille homogène) par le PEP</t>
  </si>
  <si>
    <t>§ 4.1.4.</t>
  </si>
  <si>
    <t xml:space="preserve">    - Description de l'UF et description du flux de référence</t>
  </si>
  <si>
    <t xml:space="preserve">    -</t>
  </si>
  <si>
    <t xml:space="preserve">    - Description Matériaux constitutifs</t>
  </si>
  <si>
    <t>§ 4.2</t>
  </si>
  <si>
    <t>-          Impacts environnementaux et hypothèses utilisés tels que décrits en § 3.4.2.4.</t>
  </si>
  <si>
    <t>§ 4.4</t>
  </si>
  <si>
    <t>Description du cycle de vie PEP</t>
  </si>
  <si>
    <t>Conformité des étapes du cycle de vie :</t>
  </si>
  <si>
    <t xml:space="preserve">     - Description de chaque étape du cycle de vie et des éléments pris en compte</t>
  </si>
  <si>
    <t>§ 2.2.2</t>
  </si>
  <si>
    <t xml:space="preserve">    - Description des éléments pris en compte dans l'étape d'installation</t>
  </si>
  <si>
    <t>§ 2.2.5.</t>
  </si>
  <si>
    <t xml:space="preserve">    - Mention des scénarios de référence pris en compte (du PSR ou par défaut)</t>
  </si>
  <si>
    <t>§ 2.5.</t>
  </si>
  <si>
    <t xml:space="preserve">    - Description du scénario d'utilisation</t>
  </si>
  <si>
    <t>§ 2.5.4.</t>
  </si>
  <si>
    <t xml:space="preserve">    - Description des règles d'extrapolation établies pour estimer les impacts des autres produits de la famille homogène</t>
  </si>
  <si>
    <t>§ 4.1.5.</t>
  </si>
  <si>
    <t xml:space="preserve">    - Affichage des impacts environnementaux  et de la représentativité géographique et technologique</t>
  </si>
  <si>
    <t>§ 4.4.</t>
  </si>
  <si>
    <t>Informations additionnelles</t>
  </si>
  <si>
    <t>Conformité des informations additionnelles</t>
  </si>
  <si>
    <t>§ 4.3</t>
  </si>
  <si>
    <t xml:space="preserve">    - limitation des infos aux produits visés par la déclaration</t>
  </si>
  <si>
    <t xml:space="preserve">    - utilisation de normes et méthodes de mesures vérifiables</t>
  </si>
  <si>
    <t>§ 3.7.</t>
  </si>
  <si>
    <t xml:space="preserve">    - documentation de ces données</t>
  </si>
  <si>
    <t>Step of the LCA</t>
  </si>
  <si>
    <t>Verification to do :</t>
  </si>
  <si>
    <t>§ of PCR and/or document reference</t>
  </si>
  <si>
    <t>Verified documents</t>
  </si>
  <si>
    <t>Type of comment</t>
  </si>
  <si>
    <t>(technical / editorial)</t>
  </si>
  <si>
    <t>Comment of the Accredited Verifier</t>
  </si>
  <si>
    <t>Answer of the organization</t>
  </si>
  <si>
    <t>Conformity</t>
  </si>
  <si>
    <t>Y/N</t>
  </si>
  <si>
    <t>General Information</t>
  </si>
  <si>
    <t>Conformity of the redaction of the LCA report</t>
  </si>
  <si>
    <t>Accompanying report</t>
  </si>
  <si>
    <t xml:space="preserve">               -   date of report</t>
  </si>
  <si>
    <t xml:space="preserve">               -   period of validity</t>
  </si>
  <si>
    <t xml:space="preserve">               -   author of the report</t>
  </si>
  <si>
    <t xml:space="preserve">               -  Report identification</t>
  </si>
  <si>
    <t xml:space="preserve">               -   PCR version</t>
  </si>
  <si>
    <t>Scope of the study</t>
  </si>
  <si>
    <t>Characterization of the Functional Unit done according to the PCR.</t>
  </si>
  <si>
    <t>§ 2.1 and § 3.3.</t>
  </si>
  <si>
    <t xml:space="preserve">    - description of the reference flow and its FU</t>
  </si>
  <si>
    <t xml:space="preserve">    - characterization of the product category</t>
  </si>
  <si>
    <t xml:space="preserve">    - PCR version PSR, if relevant</t>
  </si>
  <si>
    <t xml:space="preserve">    - Justification of the FU, if no relevant PSR</t>
  </si>
  <si>
    <t>Characterization of the reference flow</t>
  </si>
  <si>
    <t xml:space="preserve">    - Reference Product and its mass (kg)</t>
  </si>
  <si>
    <t xml:space="preserve">    - Packaging</t>
  </si>
  <si>
    <t xml:space="preserve">    - Required elements for the installation</t>
  </si>
  <si>
    <t>Description of the reference product</t>
  </si>
  <si>
    <t xml:space="preserve">    - identification of the reference product and its commercial reference</t>
  </si>
  <si>
    <t>If relevant :</t>
  </si>
  <si>
    <t xml:space="preserve">    - identification of products ofan homogeneous family</t>
  </si>
  <si>
    <t xml:space="preserve">    - list of organizations authorized to use the collective declaration</t>
  </si>
  <si>
    <t>Life cycle inventory and assessment of the inventory</t>
  </si>
  <si>
    <t>Characterization of process in Manufacturing stage :</t>
  </si>
  <si>
    <t>-          materials and components</t>
  </si>
  <si>
    <t>-          packaging</t>
  </si>
  <si>
    <t>-          assembly</t>
  </si>
  <si>
    <t>Adequacy of LCA data / product (manufacturing)</t>
  </si>
  <si>
    <t>Characterization of process in distribution stage :</t>
  </si>
  <si>
    <t>- transport form the last manufacturer platform to the implementation site</t>
  </si>
  <si>
    <t>Adequacy of LCA data of product (transport)</t>
  </si>
  <si>
    <t>Characterization of process in installation stage for described elements in the PEP</t>
  </si>
  <si>
    <t>and § 3.4.2.3.</t>
  </si>
  <si>
    <t xml:space="preserve">    - components, process</t>
  </si>
  <si>
    <t xml:space="preserve">    - waste</t>
  </si>
  <si>
    <t>Characterization of process in use stage :</t>
  </si>
  <si>
    <t xml:space="preserve">    - Use scenarios</t>
  </si>
  <si>
    <t xml:space="preserve">    - Reference life time for the study</t>
  </si>
  <si>
    <t xml:space="preserve">    - energy consumption</t>
  </si>
  <si>
    <t xml:space="preserve">    - Required elements for the use</t>
  </si>
  <si>
    <t xml:space="preserve">    - Maintenance scenarios</t>
  </si>
  <si>
    <t>Adequacy of LCA data / product (use scenarios)</t>
  </si>
  <si>
    <t>Characterization of process in end of life stage:</t>
  </si>
  <si>
    <t xml:space="preserve">    - waste disposal process</t>
  </si>
  <si>
    <t xml:space="preserve">    - waste disposal process valorization</t>
  </si>
  <si>
    <t>Adequacy of LCA data / product (transport and end of life scenarios)</t>
  </si>
  <si>
    <t>Verification  of the LCI and the respect of the cut-off criteria (intermediate flows  not taken into account &lt; 5% of the reference flow)</t>
  </si>
  <si>
    <t xml:space="preserve">    - identification of the variance</t>
  </si>
  <si>
    <t>If use of co-products : description of allocation rules between co-products</t>
  </si>
  <si>
    <t>Quality of LCI primary/specific (if relevant) data</t>
  </si>
  <si>
    <t>§2.9 and §3.4.</t>
  </si>
  <si>
    <t xml:space="preserve">    - documentation of primary data</t>
  </si>
  <si>
    <t xml:space="preserve">    - documentation of the allocation of flows of the reference flow</t>
  </si>
  <si>
    <t xml:space="preserve">    - documentation of missing data</t>
  </si>
  <si>
    <t>Verification of the representativeness of LCI secondary data</t>
  </si>
  <si>
    <t xml:space="preserve">    - Consistency between LCI modules wording and reference flow elements</t>
  </si>
  <si>
    <t xml:space="preserve">    - Consistency between used modules utilisés and reference flow elements (technology,  geography, temporal) .</t>
  </si>
  <si>
    <t xml:space="preserve">    - justification of approximations in LCI modules used</t>
  </si>
  <si>
    <t xml:space="preserve">    - appreciation of the level of LCI information modules</t>
  </si>
  <si>
    <t>LCI database</t>
  </si>
  <si>
    <t xml:space="preserve">    - list of elementary flows or access information</t>
  </si>
  <si>
    <t>and § 3.5.</t>
  </si>
  <si>
    <t>Evaluation of the impact of the life cycle assessment</t>
  </si>
  <si>
    <t>Calculation of environmental impacts</t>
  </si>
  <si>
    <t xml:space="preserve">     - list of required indicators</t>
  </si>
  <si>
    <t xml:space="preserve">    - optional indicators</t>
  </si>
  <si>
    <t xml:space="preserve">    - conformity of calculation method with the PCR</t>
  </si>
  <si>
    <t>If homogeneous family of products</t>
  </si>
  <si>
    <t>Annex A</t>
  </si>
  <si>
    <t xml:space="preserve">    - description of the definition process of extrapolation rules</t>
  </si>
  <si>
    <t xml:space="preserve">    - Extrapolation rules</t>
  </si>
  <si>
    <t>If collective declaration :</t>
  </si>
  <si>
    <t xml:space="preserve">    - identification of sensitive parameters</t>
  </si>
  <si>
    <t xml:space="preserve">    - justification of interval of validity of these parameters</t>
  </si>
  <si>
    <t>PEP general information</t>
  </si>
  <si>
    <t>PEP conformity redaction</t>
  </si>
  <si>
    <t xml:space="preserve">    - Information about program and logo with edition date ,and used PCR/PSR references</t>
  </si>
  <si>
    <t xml:space="preserve">    - General information générales about the program and the organization</t>
  </si>
  <si>
    <t xml:space="preserve">    - Information about the reference product and the other concerned products</t>
  </si>
  <si>
    <t xml:space="preserve">    - Description of the reference product and other covered products (homogeneous family) by the PEP</t>
  </si>
  <si>
    <t xml:space="preserve">    - Description of the FU and description of the reference flow</t>
  </si>
  <si>
    <t xml:space="preserve">    - Description of constituant materials</t>
  </si>
  <si>
    <t>-          Envrionmental impacts and used hypothesis (§ 3.4.2.4)</t>
  </si>
  <si>
    <t>Description of the PEP life cycle</t>
  </si>
  <si>
    <t>Conformity of life cycle stages :</t>
  </si>
  <si>
    <t xml:space="preserve">     - Description of each life cycle stage and elements taken into account</t>
  </si>
  <si>
    <t xml:space="preserve">    - Description of elements taken into account in installation stage</t>
  </si>
  <si>
    <t xml:space="preserve">    - Mention of reference scenarios de taken into account (PSR or by default)</t>
  </si>
  <si>
    <t xml:space="preserve">    - Description of use stage scenario</t>
  </si>
  <si>
    <t xml:space="preserve">    - Description of used extrapolation rules for the approximation of impacts of other products of the homogeneous family</t>
  </si>
  <si>
    <t xml:space="preserve">    - Display of environmental impacts and geographic / technologic representativeness</t>
  </si>
  <si>
    <t>Additional information</t>
  </si>
  <si>
    <t>Conformity of additional information</t>
  </si>
  <si>
    <t xml:space="preserve">    - limitation of information to the described product</t>
  </si>
  <si>
    <t xml:space="preserve">    - Standard and verifiable measures methods</t>
  </si>
  <si>
    <t xml:space="preserve">    - documentation of these data</t>
  </si>
  <si>
    <t xml:space="preserve">    - identification of reference indicators</t>
  </si>
  <si>
    <t>Precision of manufacturing sites</t>
  </si>
  <si>
    <t>Identification of system boundaries took into account / ignored</t>
  </si>
  <si>
    <t xml:space="preserve">    - quality of generic and secondary LCI data (documentation, hypothesis, sources…)</t>
  </si>
  <si>
    <t>Mention des sites de production</t>
  </si>
  <si>
    <t>Identification des frontières du systèmes prises en compte / omises</t>
  </si>
  <si>
    <t xml:space="preserve">    - Qualité des données d’ICV génériques et secondaires (documentation, hypothèses, sources…)</t>
  </si>
  <si>
    <t>Creation : 24 november 2010</t>
  </si>
  <si>
    <t>VERIFICATION REPORT</t>
  </si>
  <si>
    <t>PEP ecopassport®</t>
  </si>
  <si>
    <t>Identification of PEP ecopassport® :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</si>
  <si>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PEP ecopassport® n° :</t>
    </r>
  </si>
  <si>
    <t>Identification of the reference PCR used :</t>
  </si>
  <si>
    <t>Identification of the Accredited Verifier :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</si>
  <si>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Verification done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</si>
  <si>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Scope of the verification: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</si>
  <si>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Free comments of the Accredited Verifier (context, realization of the verification…)</t>
    </r>
  </si>
  <si>
    <t>RAPPORT DE VERIFICATION</t>
  </si>
  <si>
    <t>- Titre :</t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</si>
  <si>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Auteur : </t>
    </r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</si>
  <si>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Date d'édition :</t>
    </r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</si>
  <si>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>Rapport d'accompagnement du PEP :</t>
    </r>
  </si>
  <si>
    <t>Identification de la version du PCR de référence utilisé :</t>
  </si>
  <si>
    <t>Identification du Vérificateur Habilité :</t>
  </si>
  <si>
    <t>titulaire de l'habilitation de vérificateur numéro VH    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</si>
  <si>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Vérification réalisée de manière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</si>
  <si>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Périmètre de la vérification: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</si>
  <si>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Commentaires libres du vérificateur habilité (contexte, réalisation de la vérification,...)</t>
    </r>
  </si>
  <si>
    <t>Conclusion générale :</t>
  </si>
  <si>
    <t>PEP Ecopassport N°</t>
  </si>
  <si>
    <t>PEP Title</t>
  </si>
  <si>
    <t xml:space="preserve">Released by </t>
  </si>
  <si>
    <t>Edition date</t>
  </si>
  <si>
    <t>PCR reference</t>
  </si>
  <si>
    <t>Accreditation verification number</t>
  </si>
  <si>
    <t xml:space="preserve">Reference of the LCA report </t>
  </si>
  <si>
    <t>Data to be filled for the verification report and declaration of conformity</t>
  </si>
  <si>
    <t>yes</t>
  </si>
  <si>
    <t>no</t>
  </si>
  <si>
    <t>Verification</t>
  </si>
  <si>
    <t>Independant</t>
  </si>
  <si>
    <t>Internal / external</t>
  </si>
  <si>
    <t>x</t>
  </si>
  <si>
    <r>
      <rPr>
        <sz val="12"/>
        <color theme="1"/>
        <rFont val="Calibri"/>
        <family val="2"/>
      </rPr>
      <t>o</t>
    </r>
    <r>
      <rPr>
        <sz val="12"/>
        <color theme="1"/>
        <rFont val="Courier New"/>
        <family val="3"/>
      </rPr>
      <t xml:space="preserve"> </t>
    </r>
    <r>
      <rPr>
        <sz val="12"/>
        <color theme="1"/>
        <rFont val="Calibri"/>
        <family val="2"/>
      </rPr>
      <t>Independant</t>
    </r>
  </si>
  <si>
    <t>Internal</t>
  </si>
  <si>
    <t>External</t>
  </si>
  <si>
    <t>o   Third Party</t>
  </si>
  <si>
    <t xml:space="preserve">Verification done </t>
  </si>
  <si>
    <t>Assessment of LCI models</t>
  </si>
  <si>
    <t>Assessment of all data by LCA providers</t>
  </si>
  <si>
    <t>Verification scope</t>
  </si>
  <si>
    <r>
      <t>o</t>
    </r>
    <r>
      <rPr>
        <sz val="7"/>
        <color theme="1"/>
        <rFont val="Calibri"/>
        <family val="2"/>
      </rPr>
      <t xml:space="preserve">     </t>
    </r>
    <r>
      <rPr>
        <sz val="12"/>
        <color theme="1"/>
        <rFont val="Calibri"/>
        <family val="2"/>
      </rPr>
      <t xml:space="preserve">Assessment of life cycle inventories models </t>
    </r>
  </si>
  <si>
    <r>
      <t>o</t>
    </r>
    <r>
      <rPr>
        <sz val="7"/>
        <color theme="1"/>
        <rFont val="Calibri"/>
        <family val="2"/>
      </rPr>
      <t xml:space="preserve">    </t>
    </r>
    <r>
      <rPr>
        <sz val="12"/>
        <color theme="1"/>
        <rFont val="Calibri"/>
        <family val="2"/>
      </rPr>
      <t xml:space="preserve">Assessment of all  individual data provided by the manufacturer </t>
    </r>
  </si>
  <si>
    <t>during the LCA</t>
  </si>
  <si>
    <t>at the end of the LCA</t>
  </si>
  <si>
    <t>Free comments of the verifier</t>
  </si>
  <si>
    <t>General conclusion</t>
  </si>
  <si>
    <t>Identification du PEP ecopassport® :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</si>
  <si>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PCR  « Règles de catégories de Produit » 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</si>
  <si>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Vérification réalisée par </t>
    </r>
  </si>
  <si>
    <t>o</t>
  </si>
  <si>
    <t>Indépendante</t>
  </si>
  <si>
    <t>Tierce Partie</t>
  </si>
  <si>
    <r>
      <t>o</t>
    </r>
    <r>
      <rPr>
        <sz val="7"/>
        <color theme="1"/>
        <rFont val="Calibri"/>
        <family val="2"/>
      </rPr>
      <t xml:space="preserve">     </t>
    </r>
    <r>
      <rPr>
        <sz val="12"/>
        <color theme="1"/>
        <rFont val="Calibri"/>
        <family val="2"/>
      </rPr>
      <t>Analyse des modèles d'inventaires de cycle de vie</t>
    </r>
  </si>
  <si>
    <r>
      <t>o</t>
    </r>
    <r>
      <rPr>
        <sz val="7"/>
        <color theme="1"/>
        <rFont val="Calibri"/>
        <family val="2"/>
      </rPr>
      <t xml:space="preserve">    </t>
    </r>
    <r>
      <rPr>
        <sz val="12"/>
        <color theme="1"/>
        <rFont val="Calibri"/>
        <family val="2"/>
      </rPr>
      <t>Analyse de l'ensemble des données individuelles du fabricant</t>
    </r>
  </si>
  <si>
    <t>Favourable opinion</t>
  </si>
  <si>
    <t>Non Favourable opinion</t>
  </si>
  <si>
    <t>PSR List</t>
  </si>
  <si>
    <t>PSR0004 - Individual and standalone domestic storage water heater</t>
  </si>
  <si>
    <t>PSR0007 - Self-contained emergency electrical equipment</t>
  </si>
  <si>
    <t>PSR0009 - Comfort Terminal Units</t>
  </si>
  <si>
    <t>PSR0015 - Wood heating system appliance for individual dwellings</t>
  </si>
  <si>
    <t>Verifier</t>
  </si>
  <si>
    <t>CONFORMITY DECLARATION</t>
  </si>
  <si>
    <t>According to the verification of the Product Environmental Profile</t>
  </si>
  <si>
    <t>Released by</t>
  </si>
  <si>
    <t>• to have carried out independent verification operations.</t>
  </si>
  <si>
    <t>Date</t>
  </si>
  <si>
    <t>Signature</t>
  </si>
  <si>
    <t>Verification date</t>
  </si>
  <si>
    <r>
      <t>PEP Author</t>
    </r>
    <r>
      <rPr>
        <sz val="10"/>
        <color theme="0"/>
        <rFont val="FuturaA Bk BT"/>
        <family val="2"/>
      </rPr>
      <t xml:space="preserve"> (first name, name)</t>
    </r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</si>
  <si>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Released by :  </t>
    </r>
  </si>
  <si>
    <t xml:space="preserve">                        </t>
  </si>
  <si>
    <t>Organization</t>
  </si>
  <si>
    <t>Product category</t>
  </si>
  <si>
    <t>PSR Reference</t>
  </si>
  <si>
    <t>First name, name</t>
  </si>
  <si>
    <t>PCR section</t>
  </si>
  <si>
    <t>§ 4.1.1</t>
  </si>
  <si>
    <t>§ 4.1.2</t>
  </si>
  <si>
    <t>§ 4.1.3</t>
  </si>
  <si>
    <t>§ 4.1.4</t>
  </si>
  <si>
    <t>§ 4.1.5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</si>
  <si>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</si>
  <si>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</si>
  <si>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</si>
  <si>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</si>
  <si>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</si>
  <si>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</si>
  <si>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</si>
  <si>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</si>
  <si>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</si>
  <si>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</si>
  <si>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</si>
  <si>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</si>
  <si>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</si>
  <si>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</si>
  <si>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</si>
  <si>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</si>
  <si>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</si>
  <si>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</si>
  <si>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</si>
  <si>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</si>
  <si>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</si>
  <si>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7.1</t>
  </si>
  <si>
    <t>7.2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</si>
  <si>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</si>
  <si>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</si>
  <si>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</si>
  <si>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</si>
  <si>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</si>
  <si>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</si>
  <si>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</si>
  <si>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</si>
  <si>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</si>
  <si>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</si>
  <si>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</si>
  <si>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</si>
  <si>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12.1</t>
  </si>
  <si>
    <t>13.1</t>
  </si>
  <si>
    <t>13.2</t>
  </si>
  <si>
    <t>13.3</t>
  </si>
  <si>
    <t>13.4</t>
  </si>
  <si>
    <t>14.1</t>
  </si>
  <si>
    <t>14.2</t>
  </si>
  <si>
    <t>14.3</t>
  </si>
  <si>
    <t>15.1</t>
  </si>
  <si>
    <t>15.2</t>
  </si>
  <si>
    <t>16.1</t>
  </si>
  <si>
    <t>16.2</t>
  </si>
  <si>
    <t>16.3</t>
  </si>
  <si>
    <t>16.4</t>
  </si>
  <si>
    <t>17.1</t>
  </si>
  <si>
    <t>17.2</t>
  </si>
  <si>
    <t>§2.5.2</t>
  </si>
  <si>
    <t>Characterization of Distribution stage :</t>
  </si>
  <si>
    <t xml:space="preserve">Characterization of Installation stage </t>
  </si>
  <si>
    <t>Characterization of Use stage :</t>
  </si>
  <si>
    <t>Characterization of End of life stage:</t>
  </si>
  <si>
    <t>Verification  of  the cut-off criteria</t>
  </si>
  <si>
    <t>Allocation between co-products</t>
  </si>
  <si>
    <t>Data</t>
  </si>
  <si>
    <t>§2.9</t>
  </si>
  <si>
    <t>§2.11</t>
  </si>
  <si>
    <t>§3.5</t>
  </si>
  <si>
    <t>Environmental indicators</t>
  </si>
  <si>
    <t>§3.6</t>
  </si>
  <si>
    <t>§2.6</t>
  </si>
  <si>
    <t>§4.3</t>
  </si>
  <si>
    <t>PEP conformity</t>
  </si>
  <si>
    <t>§4.2</t>
  </si>
  <si>
    <t>§4.4</t>
  </si>
  <si>
    <t>5.7</t>
  </si>
  <si>
    <t>7.3</t>
  </si>
  <si>
    <t>7.4</t>
  </si>
  <si>
    <t>7.5</t>
  </si>
  <si>
    <t>7.6</t>
  </si>
  <si>
    <t>7.7</t>
  </si>
  <si>
    <t>8.7</t>
  </si>
  <si>
    <t>8.8</t>
  </si>
  <si>
    <t>8.9</t>
  </si>
  <si>
    <t>9.5</t>
  </si>
  <si>
    <t>9.6</t>
  </si>
  <si>
    <t>18.1</t>
  </si>
  <si>
    <t>18.2</t>
  </si>
  <si>
    <t>Characterization of Manufacturing stage (identification, quantification, justification):</t>
  </si>
  <si>
    <t>LCA Report</t>
  </si>
  <si>
    <t>Document</t>
  </si>
  <si>
    <t>Characterization of the Functional Unit done according to the PCR, including</t>
  </si>
  <si>
    <t>§ 3.3.</t>
  </si>
  <si>
    <t>§ 2.1 &amp; § 3.3.</t>
  </si>
  <si>
    <t>§ 3.4.2.3.</t>
  </si>
  <si>
    <t xml:space="preserve"> - Identification and quantification of each component, process and energy required to install the product, and datasets used</t>
  </si>
  <si>
    <t>Inclusion in the installation stage of</t>
  </si>
  <si>
    <t>§ 2.5.4</t>
  </si>
  <si>
    <t>§ 2.5.5</t>
  </si>
  <si>
    <t>§ 2.2.6</t>
  </si>
  <si>
    <t>§ 3.4.2.4</t>
  </si>
  <si>
    <t xml:space="preserve"> - If applicable, identification of any complex product operating modes</t>
  </si>
  <si>
    <t xml:space="preserve"> - If applicable, standard or regulation applying to the product and defining energy consumption measurement methods</t>
  </si>
  <si>
    <t xml:space="preserve"> - For electricty consumption, if non ELCD data used, source and model of the data</t>
  </si>
  <si>
    <t xml:space="preserve"> - Identification of transport data of raw materials to manufacturing site, and data sets used</t>
  </si>
  <si>
    <t xml:space="preserve"> - Identification of transport data of the reference flow to the logistic platform, and data sets used</t>
  </si>
  <si>
    <t xml:space="preserve"> - if relevant, description and justification of transport scenarios other than generic assumptions</t>
  </si>
  <si>
    <t xml:space="preserve"> - Optional : manufacturing stages flowchart</t>
  </si>
  <si>
    <t xml:space="preserve"> - identification of products of the same homogeneous family and covered in the PEP</t>
  </si>
  <si>
    <t xml:space="preserve"> - list of organizations authorized to use the joint environmental declaration</t>
  </si>
  <si>
    <t xml:space="preserve"> - identification of the reference product and its commercial reference</t>
  </si>
  <si>
    <t xml:space="preserve"> -  Date of the LCA report</t>
  </si>
  <si>
    <t xml:space="preserve"> -  Period of validity</t>
  </si>
  <si>
    <t xml:space="preserve"> -  Author of the LCA report</t>
  </si>
  <si>
    <t xml:space="preserve"> -  Report identification</t>
  </si>
  <si>
    <t xml:space="preserve"> -  PCR version </t>
  </si>
  <si>
    <t xml:space="preserve"> -  if applicable, PSR version</t>
  </si>
  <si>
    <t xml:space="preserve"> - the quantification of the performance or requirement level achieved</t>
  </si>
  <si>
    <t xml:space="preserve"> - characterization of the product category, as mentioned in the applicable PSR</t>
  </si>
  <si>
    <t xml:space="preserve"> - Energy model used, representative of the geograpical area of the use stage</t>
  </si>
  <si>
    <t>§ 3.4.2.5</t>
  </si>
  <si>
    <t xml:space="preserve"> - description and justification of transportation to treatment / disposal site and corresponding dataset</t>
  </si>
  <si>
    <t xml:space="preserve"> - description and justification of end of life scenario and corresponding dataset</t>
  </si>
  <si>
    <t xml:space="preserve"> - identification and justification of appoximations or exclusions of any stage of end of life scenario</t>
  </si>
  <si>
    <t>§ 2.5.6</t>
  </si>
  <si>
    <t xml:space="preserve"> - If unknown treatment, generic local transportation and disposal in landfill by material family</t>
  </si>
  <si>
    <t xml:space="preserve"> - Description of the list of intermediate flows not taken into account</t>
  </si>
  <si>
    <t xml:space="preserve"> - Identification of the variance for the mass of intermediate flows not considered  (&lt; 5% mass of reference product)</t>
  </si>
  <si>
    <t xml:space="preserve"> - For production system with co-products, description of allocation rules used</t>
  </si>
  <si>
    <t>If  no extrapolation rules are set up in the PSR</t>
  </si>
  <si>
    <t xml:space="preserve"> - LCA of representative products of the homogeneous family</t>
  </si>
  <si>
    <t xml:space="preserve"> - Identification and quantification of products parameters that vary between the different products of the homogeneous family</t>
  </si>
  <si>
    <t xml:space="preserve"> - Sensitivity analysis to identify influential parameters</t>
  </si>
  <si>
    <t xml:space="preserve"> - Description, justification and documentation of extrapolation rules to estimate the environmental impact for the other products covered</t>
  </si>
  <si>
    <t>Joint environmnental declaration</t>
  </si>
  <si>
    <t>§ 2.7 and
 Annex B</t>
  </si>
  <si>
    <t>15.3</t>
  </si>
  <si>
    <t>15.4</t>
  </si>
  <si>
    <t>15.5</t>
  </si>
  <si>
    <t>15.6</t>
  </si>
  <si>
    <t>15.7</t>
  </si>
  <si>
    <t>15.8</t>
  </si>
  <si>
    <t xml:space="preserve"> - documentation of primary datas sources and creation</t>
  </si>
  <si>
    <t xml:space="preserve"> - documentation of the allocation of primary data to the reference flow</t>
  </si>
  <si>
    <t xml:space="preserve"> - identification of deviations or missing data, documentation of rules for processing missing data</t>
  </si>
  <si>
    <t xml:space="preserve"> - List of secondary data (with time-related, geographic and technological coverage) used</t>
  </si>
  <si>
    <t xml:space="preserve"> - List and qualitative assessment of secondary data without coverage</t>
  </si>
  <si>
    <t xml:space="preserve"> - Justification for selection of LCI datasets with no proof of verification</t>
  </si>
  <si>
    <t xml:space="preserve"> - Data quality evaluation for primary and secondary data according to ISO 14044 standard</t>
  </si>
  <si>
    <t xml:space="preserve"> - List and units of elementary flows or information required to access it.</t>
  </si>
  <si>
    <t xml:space="preserve"> -  mandatory indicators (8), as numerical value in the corresponding unit with 3 significant digits for each life cycle stage and for the total life cycle</t>
  </si>
  <si>
    <t xml:space="preserve"> - optional indicators (19), as numerical value in the corresponding unit with 3 significant digits for each life cycle stage and for the total life cycle</t>
  </si>
  <si>
    <t xml:space="preserve"> - If applicable, name and version of the software used</t>
  </si>
  <si>
    <t xml:space="preserve"> - conformity of calculation method with the PCR</t>
  </si>
  <si>
    <t xml:space="preserve">Life cycle inventory and assessment </t>
  </si>
  <si>
    <t>18.4</t>
  </si>
  <si>
    <t>18.5</t>
  </si>
  <si>
    <t>18.6</t>
  </si>
  <si>
    <t>18.7</t>
  </si>
  <si>
    <t>18.8</t>
  </si>
  <si>
    <t>19.1</t>
  </si>
  <si>
    <t>19.2</t>
  </si>
  <si>
    <t>19.3</t>
  </si>
  <si>
    <t>19.4</t>
  </si>
  <si>
    <t>19.5</t>
  </si>
  <si>
    <t>19.6</t>
  </si>
  <si>
    <t>19.7</t>
  </si>
  <si>
    <t>19.8</t>
  </si>
  <si>
    <t xml:space="preserve"> - Ilustration of the reference product</t>
  </si>
  <si>
    <t xml:space="preserve"> - Justification and documentation of any additional information mentionned in the PEP</t>
  </si>
  <si>
    <t xml:space="preserve"> - Test reports providing measurements methods or standards used to justify additional information</t>
  </si>
  <si>
    <t xml:space="preserve"> - Inclusion of term "Product Environmental Profile" and PEP ecopassport Logo</t>
  </si>
  <si>
    <t xml:space="preserve"> - Information about PEP program displayed according to editorial rules AP-0008</t>
  </si>
  <si>
    <t xml:space="preserve"> - Company info + contact</t>
  </si>
  <si>
    <t xml:space="preserve"> - Description of the reference product and other covered products (homogeneous family) by the PEP</t>
  </si>
  <si>
    <t xml:space="preserve"> - Description of the FU</t>
  </si>
  <si>
    <t xml:space="preserve"> - Where appropriate, product category to which the product belong</t>
  </si>
  <si>
    <t>18.9</t>
  </si>
  <si>
    <t>18.10</t>
  </si>
  <si>
    <t>18.11</t>
  </si>
  <si>
    <t>18.12</t>
  </si>
  <si>
    <t xml:space="preserve"> - For PEP covering homogeneous env. families, extraplation rules and way to use them</t>
  </si>
  <si>
    <t xml:space="preserve"> - Material composition in percentage of the total mass (plastics, metals, others)</t>
  </si>
  <si>
    <t xml:space="preserve"> - Total mass of the representative product including the packaging and additional elements supplied with the product</t>
  </si>
  <si>
    <t>Environmental impacts</t>
  </si>
  <si>
    <t xml:space="preserve"> - Name and version of LCA software</t>
  </si>
  <si>
    <t xml:space="preserve"> - Product category and use scenario specifying reference lifetime and description of product use scenario</t>
  </si>
  <si>
    <t xml:space="preserve"> - Table of environmental impacts  in numerical values,  in the corresponding units with 3 significant digits for each stage, and the total for each indicator</t>
  </si>
  <si>
    <t xml:space="preserve"> - If the stages are calculated according to different parameters, the applicable parameter in each column</t>
  </si>
  <si>
    <t>19.9</t>
  </si>
  <si>
    <t>19.10</t>
  </si>
  <si>
    <t xml:space="preserve"> - Life cycle stages taken into account in the environmental impact analysis</t>
  </si>
  <si>
    <t xml:space="preserve"> - Packaging used during the RLT</t>
  </si>
  <si>
    <t xml:space="preserve"> - transport scenario form the last manufacturer platform to the implementation site, and data sets used</t>
  </si>
  <si>
    <t xml:space="preserve"> - Production and transport of wastes generated from product's installation</t>
  </si>
  <si>
    <t xml:space="preserve"> - Manufacturing, packaging and procurement of materials and components used for installation and not supplied with ref. product</t>
  </si>
  <si>
    <t xml:space="preserve"> - Installation process</t>
  </si>
  <si>
    <t xml:space="preserve"> - Waste mangement generated at installation place</t>
  </si>
  <si>
    <t xml:space="preserve"> - Where appropriate, applicable product standards</t>
  </si>
  <si>
    <t xml:space="preserve"> - For installation phase, installation elements taken into account</t>
  </si>
  <si>
    <t xml:space="preserve"> - Product maintenance scenario and the consumables used during RLT</t>
  </si>
  <si>
    <t xml:space="preserve"> - Information on geographical and technological representativness</t>
  </si>
  <si>
    <t xml:space="preserve"> - Energy model for the manufacturing, installation, use and end of life</t>
  </si>
  <si>
    <t>Not Applicable</t>
  </si>
  <si>
    <t>6.3</t>
  </si>
  <si>
    <t>6.4</t>
  </si>
  <si>
    <t>6.5</t>
  </si>
  <si>
    <t>13.5</t>
  </si>
  <si>
    <t>13.6</t>
  </si>
  <si>
    <t>13.7</t>
  </si>
  <si>
    <t xml:space="preserve">Approved </t>
  </si>
  <si>
    <t>Final Review</t>
  </si>
  <si>
    <r>
      <t>-</t>
    </r>
    <r>
      <rPr>
        <sz val="7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Diffusé par</t>
    </r>
    <r>
      <rPr>
        <sz val="14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:   </t>
    </r>
  </si>
  <si>
    <t>Titre du PEP</t>
  </si>
  <si>
    <t>Auteur du PEP</t>
  </si>
  <si>
    <t>Réalisé par</t>
  </si>
  <si>
    <t>Adresse</t>
  </si>
  <si>
    <t>Date de la publication</t>
  </si>
  <si>
    <t>Référence du rapport ACV</t>
  </si>
  <si>
    <t>Référence du PCR</t>
  </si>
  <si>
    <t>Référence du PSR</t>
  </si>
  <si>
    <t>Vérificateur</t>
  </si>
  <si>
    <t>Nom, Prénom</t>
  </si>
  <si>
    <t>Numéro d'accréditation</t>
  </si>
  <si>
    <t>Interne/Externe</t>
  </si>
  <si>
    <t>Champ de la vérification</t>
  </si>
  <si>
    <t>Type de vérification</t>
  </si>
  <si>
    <t>Période de vérification</t>
  </si>
  <si>
    <t>Vérification des ICV</t>
  </si>
  <si>
    <t>Vérification de l'ensemble des données sources</t>
  </si>
  <si>
    <t>Commentaires libres</t>
  </si>
  <si>
    <t>Avis Final</t>
  </si>
  <si>
    <t>Date de la vérification</t>
  </si>
  <si>
    <t>Référentiel de conformité</t>
  </si>
  <si>
    <t>XP-C-08-100</t>
  </si>
  <si>
    <t>Conformity Framework</t>
  </si>
  <si>
    <t>Pour le compte de</t>
  </si>
  <si>
    <t>On behalf of</t>
  </si>
  <si>
    <t>Catégorie de produits</t>
  </si>
  <si>
    <t>Nom de l'organisation</t>
  </si>
  <si>
    <t>Organization name</t>
  </si>
  <si>
    <t>Organisation</t>
  </si>
  <si>
    <t>PSR0001 - Wires, cables and accessories</t>
  </si>
  <si>
    <t>PSR0002 - Direct,visible ,fixed electric heating appliances</t>
  </si>
  <si>
    <t>PSR0003 - Cable management </t>
  </si>
  <si>
    <t>PSR0005 - Electrical switchgear and controlgear solutions</t>
  </si>
  <si>
    <t>PSR0006 - Drives for blinds and closures installed in buildings</t>
  </si>
  <si>
    <t>PSR0008 - Ventilation Air Treatment Filtration and Mechanical Smoke Exhaust Equipment</t>
  </si>
  <si>
    <t>PSR0010 - Uninterruptible power supply (UPS)</t>
  </si>
  <si>
    <t>PSR0011 - Hot water radiators or towel radiators</t>
  </si>
  <si>
    <t>PSR0012 - Gas, fuel oil, or biomass boilers</t>
  </si>
  <si>
    <t>PSR0013 - Thermodynamic generators with electric compression for heating and/or cooling of premises and/or the production of domestic hot water</t>
  </si>
  <si>
    <t>PSR0014 - Luminaires</t>
  </si>
  <si>
    <t>PSR0001 - Fils, câbles et matériels de raccordement</t>
  </si>
  <si>
    <t>PSR0002 - Appareils de chauffage à énergie électrique directe à poste fixe visibles</t>
  </si>
  <si>
    <t>PSR0003 - Solutions de cheminement de câbles</t>
  </si>
  <si>
    <t>PSR0004 - Appareils individuels et autonomes de production exclusive d'eau chaude sanitaire accumulée</t>
  </si>
  <si>
    <t>PSR0005 - Solutions d'Appareillages Electriques</t>
  </si>
  <si>
    <t>PSR0006 - Produits de Motorisation des stores et fermetures des bâtiments</t>
  </si>
  <si>
    <t>PSR0007 - Appareils électriques autonomes de sécurité</t>
  </si>
  <si>
    <t>PSR0008 - Equipements de ventilation, de traitement d'air, de filtration et de désenfumage mécanique</t>
  </si>
  <si>
    <t>PSR0009 - Unités Terminales de Confort (UTC)</t>
  </si>
  <si>
    <t>PSR0010 - Alimentations Sans Interruption (ASI)</t>
  </si>
  <si>
    <t>PSR0011 - Radiateurs ou sèche-serviette eau chaud</t>
  </si>
  <si>
    <t>PSR0012 - Chaudières gaz, fioul ou biomasse</t>
  </si>
  <si>
    <t>PSR0013 - Générateurs thermodynamiques à compression électrique assurant le chauffage et/ou le refroidissement des locaux et/ou la production d'eau chaude sanitaire</t>
  </si>
  <si>
    <t>PSR0015 - Appareils indépendants de chauffage au bois dans l'habitat individuel</t>
  </si>
  <si>
    <t>Pas de PSR Disponible</t>
  </si>
  <si>
    <t>No specific rules</t>
  </si>
  <si>
    <t>Approbation</t>
  </si>
  <si>
    <t>Type of Review</t>
  </si>
  <si>
    <t>Time of review</t>
  </si>
  <si>
    <t>Final opinion</t>
  </si>
  <si>
    <t>Verification done for on</t>
  </si>
  <si>
    <t>Reference Product and References covered, if applicable</t>
  </si>
  <si>
    <t xml:space="preserve"> - Materials and components and process to produce the packaging part of  reference flowand data sets used</t>
  </si>
  <si>
    <t xml:space="preserve"> - Processes to produce the reference flow (product and packaging) and data sets used</t>
  </si>
  <si>
    <t xml:space="preserve"> - Waste generated when producing the reference flow (product and packaging) and data sets used</t>
  </si>
  <si>
    <t>5.8</t>
  </si>
  <si>
    <t>5.9</t>
  </si>
  <si>
    <t>5.10</t>
  </si>
  <si>
    <t>5.11</t>
  </si>
  <si>
    <t xml:space="preserve"> - Explanation and documentation of the system boundary, in adequacy with the PSR or justification if no PSR is applicable</t>
  </si>
  <si>
    <t>- Identification of the reference product</t>
  </si>
  <si>
    <t>-Identification of references covered by the extrapolation</t>
  </si>
  <si>
    <t>Initial Review</t>
  </si>
  <si>
    <t>Conformity Level</t>
  </si>
  <si>
    <t>C</t>
  </si>
  <si>
    <t>NC</t>
  </si>
  <si>
    <t>Conform</t>
  </si>
  <si>
    <t>Non Conform</t>
  </si>
  <si>
    <t>Type of Comment</t>
  </si>
  <si>
    <t>Paragraph/Section/page</t>
  </si>
  <si>
    <t>Verification Summary</t>
  </si>
  <si>
    <t>Lexique</t>
  </si>
  <si>
    <t>Miscallenous</t>
  </si>
  <si>
    <t>Other General Comment</t>
  </si>
  <si>
    <t xml:space="preserve"> - presentation of the framework of validity</t>
  </si>
  <si>
    <t xml:space="preserve"> - description of the methodology used in order to define the typical product (identification of sensitive parameters, maximisation of the parameter, …)</t>
  </si>
  <si>
    <t xml:space="preserve"> - interval of validity for the sensitive parameters</t>
  </si>
  <si>
    <t>14.4</t>
  </si>
  <si>
    <t>In case of joint declaration</t>
  </si>
  <si>
    <t>- description of the typical product</t>
  </si>
  <si>
    <t>- description of the validity framework</t>
  </si>
  <si>
    <t>18.13</t>
  </si>
  <si>
    <t>18.14</t>
  </si>
  <si>
    <t>18.15</t>
  </si>
  <si>
    <t>5.12</t>
  </si>
  <si>
    <t>- Adequation between data modelled and functional unit</t>
  </si>
  <si>
    <t>7.8</t>
  </si>
  <si>
    <t>9.7</t>
  </si>
  <si>
    <t>- good application of the functional unit ratio</t>
  </si>
  <si>
    <t>16.5</t>
  </si>
  <si>
    <t>- presentation of the typical product caracteritics</t>
  </si>
  <si>
    <t xml:space="preserve"> - identification of product references used for the typical product creation and their characterics</t>
  </si>
  <si>
    <t>4.4</t>
  </si>
  <si>
    <t xml:space="preserve"> - identification and justification of appoximations or exclusions of materials, components or processes</t>
  </si>
  <si>
    <t>7.9</t>
  </si>
  <si>
    <t>Déclaration d'indépendance</t>
  </si>
  <si>
    <t>Info Need</t>
  </si>
  <si>
    <t>Additional information needed</t>
  </si>
  <si>
    <t>- compliance of the distribution scenario with PSR requirements</t>
  </si>
  <si>
    <t>- compliance of the Installation scenario with PSR requirements</t>
  </si>
  <si>
    <t xml:space="preserve">Homogeneous family </t>
  </si>
  <si>
    <t>- Extrapolation aligned with PSR reccommandation</t>
  </si>
  <si>
    <t>RE0001-ed4-EN</t>
  </si>
  <si>
    <t>Created by L Domingo</t>
  </si>
  <si>
    <t>Approved by S Hassayoune</t>
  </si>
  <si>
    <t>RE0002-ed4-EN</t>
  </si>
  <si>
    <t xml:space="preserve"> - For joint environmental declaration, list of eligible entitites and list of products studied</t>
  </si>
  <si>
    <t xml:space="preserve"> - the identification of the product function (service delivered to the user)  in adequacy with the applied PSR or justification if no PSR is applicable</t>
  </si>
  <si>
    <t xml:space="preserve"> - the reference lifetime (RLT) , in adequacy with the applied PSR or justification if no PSR is applicable</t>
  </si>
  <si>
    <t xml:space="preserve"> - Reference Product (quantified)  and its mass (kg) in adequacy with the applied PSR or justification if no PSR is applicable, appropriate considering product technical datasheet</t>
  </si>
  <si>
    <t xml:space="preserve"> - Required elements, flows and processes for the distribution, installation, use, removing, dismantling and treatment</t>
  </si>
  <si>
    <t xml:space="preserve"> - Materials and components and process to produce the product part of reference flow and data sets used</t>
  </si>
  <si>
    <t xml:space="preserve"> - Use scenario with at least Reference lifetime (RLT), load factor/activity factor, key use assumptions, in adequacy with the PSR or justification if no PSR is applicable</t>
  </si>
  <si>
    <t xml:space="preserve"> - Energy consumption and other flows (emissions, water) of the product during its use over the RLT</t>
  </si>
  <si>
    <t xml:space="preserve"> - Production, distribution, installation and end-of life of elements required to operate and maintan the product and corresponding dataset</t>
  </si>
  <si>
    <t xml:space="preserve"> - Maintenance scenario in adequacy with the applied PSR or, if no applicable PSR, with PCR § 2.5.5</t>
  </si>
  <si>
    <t>Avis Favorable</t>
  </si>
  <si>
    <t>Avis Défavorable</t>
  </si>
  <si>
    <t>Address</t>
  </si>
  <si>
    <t>third party</t>
  </si>
  <si>
    <t>Last modification : May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</si>
</sst>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22"/>
      <color rgb="FF000000"/>
      <name val="Calibri"/>
      <family val="2"/>
    </font>
    <font>
      <b/>
      <sz val="22"/>
      <color rgb="FF000000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b/>
      <u/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Courier New"/>
      <family val="3"/>
    </font>
    <font>
      <b/>
      <sz val="10"/>
      <color theme="0"/>
      <name val="FuturaA Bk BT"/>
      <family val="2"/>
    </font>
    <font>
      <sz val="10"/>
      <name val="Arial"/>
      <family val="2"/>
    </font>
    <font>
      <sz val="10"/>
      <color theme="0"/>
      <name val="FuturaA Bk B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color theme="1"/>
      <name val="Calibri"/>
      <family val="2"/>
    </font>
    <font>
      <i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FuturaA Bk BT"/>
      <family val="2"/>
    </font>
    <font>
      <sz val="11"/>
      <color rgb="FFFF0000"/>
      <name val="Calibri"/>
      <family val="2"/>
    </font>
    <font>
      <sz val="36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theme="0"/>
      <name val="FuturaA Bk BT"/>
      <family val="2"/>
    </font>
    <font>
      <b/>
      <i/>
      <sz val="10"/>
      <color theme="0"/>
      <name val="FuturaA Bk BT"/>
      <family val="2"/>
    </font>
    <font>
      <i/>
      <sz val="10"/>
      <color theme="0"/>
      <name val="FuturaA Bk BT"/>
      <family val="2"/>
    </font>
    <font>
      <sz val="14"/>
      <color theme="1"/>
      <name val="Calibri"/>
      <family val="2"/>
    </font>
    <font>
      <sz val="12"/>
      <name val="Calibri"/>
      <family val="2"/>
    </font>
    <font>
      <sz val="36"/>
      <name val="Calibri"/>
      <family val="2"/>
    </font>
    <font>
      <sz val="2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B225"/>
        <bgColor indexed="64"/>
      </patternFill>
    </fill>
    <fill>
      <patternFill patternType="solid">
        <fgColor rgb="FF5D6D7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4F8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5F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/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5" tint="0.59996337778862885"/>
      </left>
      <right/>
      <top/>
      <bottom/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7" tint="0.59996337778862885"/>
      </left>
      <right/>
      <top/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thin">
        <color theme="3" tint="0.59996337778862885"/>
      </left>
      <right/>
      <top/>
      <bottom style="medium">
        <color indexed="64"/>
      </bottom>
      <diagonal/>
    </border>
    <border>
      <left/>
      <right/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/>
      <top/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thin">
        <color theme="4" tint="0.59996337778862885"/>
      </bottom>
      <diagonal/>
    </border>
    <border>
      <left style="thin">
        <color theme="5" tint="0.59996337778862885"/>
      </left>
      <right style="medium">
        <color indexed="64"/>
      </right>
      <top/>
      <bottom/>
      <diagonal/>
    </border>
    <border>
      <left style="thin">
        <color theme="6" tint="0.59996337778862885"/>
      </left>
      <right style="medium">
        <color indexed="64"/>
      </right>
      <top/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medium">
        <color indexed="64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7" tint="0.59996337778862885"/>
      </top>
      <bottom/>
      <diagonal/>
    </border>
    <border>
      <left style="thin">
        <color theme="7" tint="0.59996337778862885"/>
      </left>
      <right/>
      <top style="thin">
        <color theme="7" tint="0.59996337778862885"/>
      </top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/>
      <bottom/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theme="6" tint="0.59996337778862885"/>
      </left>
      <right style="medium">
        <color indexed="64"/>
      </right>
      <top style="thin">
        <color theme="6" tint="0.59996337778862885"/>
      </top>
      <bottom/>
      <diagonal/>
    </border>
    <border>
      <left/>
      <right/>
      <top style="thin">
        <color theme="5" tint="0.59996337778862885"/>
      </top>
      <bottom style="medium">
        <color indexed="64"/>
      </bottom>
      <diagonal/>
    </border>
    <border>
      <left style="thin">
        <color theme="5" tint="0.59996337778862885"/>
      </left>
      <right style="medium">
        <color indexed="64"/>
      </right>
      <top/>
      <bottom style="medium">
        <color indexed="64"/>
      </bottom>
      <diagonal/>
    </border>
    <border>
      <left style="thin">
        <color theme="7" tint="0.59996337778862885"/>
      </left>
      <right style="medium">
        <color indexed="64"/>
      </right>
      <top/>
      <bottom style="medium">
        <color indexed="64"/>
      </bottom>
      <diagonal/>
    </border>
    <border>
      <left style="thin">
        <color theme="7" tint="0.59999389629810485"/>
      </left>
      <right style="medium">
        <color auto="1"/>
      </right>
      <top style="thin">
        <color theme="7" tint="0.59996337778862885"/>
      </top>
      <bottom/>
      <diagonal/>
    </border>
    <border>
      <left style="thin">
        <color theme="7" tint="0.59999389629810485"/>
      </left>
      <right style="medium">
        <color auto="1"/>
      </right>
      <top/>
      <bottom/>
      <diagonal/>
    </border>
    <border>
      <left style="thin">
        <color theme="6" tint="0.59996337778862885"/>
      </left>
      <right style="medium">
        <color indexed="64"/>
      </right>
      <top/>
      <bottom style="thin">
        <color theme="6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58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/>
    <xf numFmtId="0" fontId="8" fillId="2" borderId="0" xfId="0" quotePrefix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/>
    <xf numFmtId="0" fontId="12" fillId="2" borderId="0" xfId="0" applyFont="1" applyFill="1"/>
    <xf numFmtId="0" fontId="12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20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8" fillId="2" borderId="0" xfId="0" applyFont="1" applyFill="1" applyAlignment="1"/>
    <xf numFmtId="0" fontId="21" fillId="2" borderId="3" xfId="0" applyFont="1" applyFill="1" applyBorder="1"/>
    <xf numFmtId="0" fontId="24" fillId="2" borderId="0" xfId="0" quotePrefix="1" applyFont="1" applyFill="1" applyAlignment="1">
      <alignment horizontal="left" vertical="center"/>
    </xf>
    <xf numFmtId="0" fontId="27" fillId="2" borderId="0" xfId="0" applyFont="1" applyFill="1"/>
    <xf numFmtId="0" fontId="28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0" fontId="12" fillId="2" borderId="0" xfId="0" quotePrefix="1" applyFont="1" applyFill="1" applyBorder="1" applyAlignment="1">
      <alignment horizontal="left" vertical="center"/>
    </xf>
    <xf numFmtId="0" fontId="12" fillId="2" borderId="0" xfId="0" quotePrefix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14" fillId="2" borderId="0" xfId="0" applyFont="1" applyFill="1" applyBorder="1"/>
    <xf numFmtId="0" fontId="8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6" fillId="2" borderId="0" xfId="0" applyFont="1" applyFill="1" applyBorder="1" applyAlignment="1"/>
    <xf numFmtId="0" fontId="21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 applyBorder="1" applyAlignment="1">
      <alignment horizontal="left"/>
    </xf>
    <xf numFmtId="0" fontId="8" fillId="2" borderId="0" xfId="0" quotePrefix="1" applyFont="1" applyFill="1" applyBorder="1" applyAlignment="1">
      <alignment vertical="center" wrapText="1"/>
    </xf>
    <xf numFmtId="14" fontId="0" fillId="2" borderId="0" xfId="0" applyNumberFormat="1" applyFill="1" applyBorder="1"/>
    <xf numFmtId="0" fontId="0" fillId="0" borderId="0" xfId="0" applyFill="1"/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9" borderId="34" xfId="0" applyFont="1" applyFill="1" applyBorder="1" applyAlignment="1">
      <alignment vertical="center" wrapText="1"/>
    </xf>
    <xf numFmtId="0" fontId="7" fillId="9" borderId="35" xfId="0" applyFont="1" applyFill="1" applyBorder="1" applyAlignment="1">
      <alignment vertical="center" wrapText="1"/>
    </xf>
    <xf numFmtId="0" fontId="7" fillId="9" borderId="36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vertical="center" wrapText="1"/>
    </xf>
    <xf numFmtId="0" fontId="7" fillId="10" borderId="38" xfId="0" applyFont="1" applyFill="1" applyBorder="1" applyAlignment="1">
      <alignment vertical="center" wrapText="1"/>
    </xf>
    <xf numFmtId="0" fontId="7" fillId="10" borderId="39" xfId="0" applyFont="1" applyFill="1" applyBorder="1" applyAlignment="1">
      <alignment vertical="center" wrapText="1"/>
    </xf>
    <xf numFmtId="0" fontId="7" fillId="10" borderId="38" xfId="0" applyFont="1" applyFill="1" applyBorder="1" applyAlignment="1">
      <alignment horizontal="left" vertical="center" wrapText="1" indent="2"/>
    </xf>
    <xf numFmtId="0" fontId="7" fillId="8" borderId="31" xfId="0" applyFont="1" applyFill="1" applyBorder="1" applyAlignment="1">
      <alignment horizontal="left" vertical="center" wrapText="1" indent="2"/>
    </xf>
    <xf numFmtId="0" fontId="7" fillId="8" borderId="32" xfId="0" applyFont="1" applyFill="1" applyBorder="1" applyAlignment="1">
      <alignment horizontal="left" vertical="center" wrapText="1" indent="2"/>
    </xf>
    <xf numFmtId="0" fontId="7" fillId="8" borderId="33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horizontal="left" vertical="center" wrapText="1" indent="2"/>
    </xf>
    <xf numFmtId="0" fontId="7" fillId="10" borderId="39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vertical="center" wrapText="1"/>
    </xf>
    <xf numFmtId="0" fontId="7" fillId="12" borderId="43" xfId="0" applyFont="1" applyFill="1" applyBorder="1" applyAlignment="1">
      <alignment vertical="center" wrapText="1"/>
    </xf>
    <xf numFmtId="0" fontId="7" fillId="12" borderId="43" xfId="0" applyFont="1" applyFill="1" applyBorder="1" applyAlignment="1">
      <alignment horizontal="left" vertical="center" wrapText="1" indent="2"/>
    </xf>
    <xf numFmtId="0" fontId="7" fillId="12" borderId="42" xfId="0" applyFont="1" applyFill="1" applyBorder="1" applyAlignment="1">
      <alignment horizontal="left" vertical="center" wrapText="1" indent="2"/>
    </xf>
    <xf numFmtId="0" fontId="7" fillId="9" borderId="35" xfId="0" applyFont="1" applyFill="1" applyBorder="1" applyAlignment="1">
      <alignment horizontal="left" vertical="center" wrapText="1" indent="2"/>
    </xf>
    <xf numFmtId="0" fontId="7" fillId="9" borderId="36" xfId="0" applyFont="1" applyFill="1" applyBorder="1" applyAlignment="1">
      <alignment horizontal="left" vertical="center" wrapText="1" indent="2"/>
    </xf>
    <xf numFmtId="0" fontId="7" fillId="9" borderId="34" xfId="0" applyFont="1" applyFill="1" applyBorder="1" applyAlignment="1">
      <alignment horizontal="left" vertical="center" wrapText="1" indent="2"/>
    </xf>
    <xf numFmtId="0" fontId="7" fillId="10" borderId="40" xfId="0" applyFont="1" applyFill="1" applyBorder="1" applyAlignment="1">
      <alignment horizontal="left" vertical="center" wrapText="1" indent="2"/>
    </xf>
    <xf numFmtId="0" fontId="7" fillId="10" borderId="41" xfId="0" applyFont="1" applyFill="1" applyBorder="1" applyAlignment="1">
      <alignment horizontal="left" vertical="center" wrapText="1" indent="2"/>
    </xf>
    <xf numFmtId="0" fontId="7" fillId="14" borderId="31" xfId="0" applyFont="1" applyFill="1" applyBorder="1" applyAlignment="1">
      <alignment vertical="center" wrapText="1"/>
    </xf>
    <xf numFmtId="0" fontId="7" fillId="14" borderId="31" xfId="0" applyFont="1" applyFill="1" applyBorder="1" applyAlignment="1">
      <alignment horizontal="left" vertical="center" wrapText="1" indent="2"/>
    </xf>
    <xf numFmtId="0" fontId="7" fillId="14" borderId="32" xfId="0" applyFont="1" applyFill="1" applyBorder="1" applyAlignment="1">
      <alignment vertical="center" wrapText="1"/>
    </xf>
    <xf numFmtId="0" fontId="7" fillId="14" borderId="32" xfId="0" applyFont="1" applyFill="1" applyBorder="1" applyAlignment="1">
      <alignment horizontal="left" vertical="center" wrapText="1" indent="2"/>
    </xf>
    <xf numFmtId="0" fontId="2" fillId="0" borderId="22" xfId="0" applyFont="1" applyBorder="1" applyAlignment="1">
      <alignment wrapText="1"/>
    </xf>
    <xf numFmtId="0" fontId="7" fillId="12" borderId="56" xfId="0" applyFont="1" applyFill="1" applyBorder="1" applyAlignment="1">
      <alignment horizontal="center" vertical="center" wrapText="1"/>
    </xf>
    <xf numFmtId="0" fontId="0" fillId="5" borderId="22" xfId="0" applyFill="1" applyBorder="1" applyAlignment="1"/>
    <xf numFmtId="0" fontId="7" fillId="5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0" fillId="5" borderId="47" xfId="0" applyFill="1" applyBorder="1" applyAlignment="1"/>
    <xf numFmtId="0" fontId="7" fillId="5" borderId="47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horizontal="left" vertical="center" wrapText="1"/>
    </xf>
    <xf numFmtId="0" fontId="2" fillId="0" borderId="47" xfId="0" applyFont="1" applyBorder="1" applyAlignment="1">
      <alignment wrapText="1"/>
    </xf>
    <xf numFmtId="0" fontId="7" fillId="17" borderId="59" xfId="0" applyFont="1" applyFill="1" applyBorder="1" applyAlignment="1">
      <alignment horizontal="center" vertical="center" wrapText="1"/>
    </xf>
    <xf numFmtId="0" fontId="7" fillId="17" borderId="60" xfId="0" applyFont="1" applyFill="1" applyBorder="1" applyAlignment="1">
      <alignment horizontal="center" vertical="center" wrapText="1"/>
    </xf>
    <xf numFmtId="0" fontId="0" fillId="17" borderId="61" xfId="0" applyFill="1" applyBorder="1"/>
    <xf numFmtId="0" fontId="0" fillId="17" borderId="62" xfId="0" applyFill="1" applyBorder="1"/>
    <xf numFmtId="0" fontId="0" fillId="17" borderId="63" xfId="0" applyFill="1" applyBorder="1"/>
    <xf numFmtId="0" fontId="0" fillId="17" borderId="64" xfId="0" applyFill="1" applyBorder="1"/>
    <xf numFmtId="0" fontId="7" fillId="14" borderId="68" xfId="0" applyFont="1" applyFill="1" applyBorder="1" applyAlignment="1">
      <alignment vertical="center" wrapText="1"/>
    </xf>
    <xf numFmtId="0" fontId="7" fillId="14" borderId="68" xfId="0" applyFont="1" applyFill="1" applyBorder="1" applyAlignment="1">
      <alignment horizontal="left" vertical="center" wrapText="1" indent="2"/>
    </xf>
    <xf numFmtId="0" fontId="7" fillId="17" borderId="27" xfId="0" applyFont="1" applyFill="1" applyBorder="1" applyAlignment="1">
      <alignment horizontal="center" vertical="center" wrapText="1"/>
    </xf>
    <xf numFmtId="0" fontId="7" fillId="17" borderId="4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20" fillId="2" borderId="29" xfId="0" applyFont="1" applyFill="1" applyBorder="1" applyAlignment="1">
      <alignment horizontal="left"/>
    </xf>
    <xf numFmtId="0" fontId="7" fillId="7" borderId="45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22" xfId="0" applyFont="1" applyFill="1" applyBorder="1" applyAlignment="1">
      <alignment vertical="center" wrapText="1"/>
    </xf>
    <xf numFmtId="0" fontId="7" fillId="11" borderId="47" xfId="0" applyFont="1" applyFill="1" applyBorder="1" applyAlignment="1">
      <alignment vertical="center" wrapText="1"/>
    </xf>
    <xf numFmtId="0" fontId="7" fillId="12" borderId="72" xfId="0" applyFont="1" applyFill="1" applyBorder="1" applyAlignment="1">
      <alignment vertical="center" wrapText="1"/>
    </xf>
    <xf numFmtId="0" fontId="7" fillId="12" borderId="72" xfId="0" applyFont="1" applyFill="1" applyBorder="1" applyAlignment="1">
      <alignment horizontal="left" vertical="center" wrapText="1" indent="2"/>
    </xf>
    <xf numFmtId="0" fontId="7" fillId="13" borderId="21" xfId="0" applyFont="1" applyFill="1" applyBorder="1" applyAlignment="1">
      <alignment vertical="center" wrapText="1"/>
    </xf>
    <xf numFmtId="0" fontId="7" fillId="13" borderId="20" xfId="0" applyFont="1" applyFill="1" applyBorder="1" applyAlignment="1">
      <alignment vertical="center" wrapText="1"/>
    </xf>
    <xf numFmtId="0" fontId="7" fillId="13" borderId="45" xfId="0" applyFont="1" applyFill="1" applyBorder="1" applyAlignment="1">
      <alignment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7" fillId="10" borderId="53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2" borderId="57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0" fillId="0" borderId="74" xfId="0" applyFill="1" applyBorder="1"/>
    <xf numFmtId="0" fontId="0" fillId="0" borderId="74" xfId="0" applyBorder="1"/>
    <xf numFmtId="14" fontId="0" fillId="0" borderId="74" xfId="0" applyNumberFormat="1" applyFill="1" applyBorder="1"/>
    <xf numFmtId="0" fontId="34" fillId="4" borderId="75" xfId="0" applyFont="1" applyFill="1" applyBorder="1" applyAlignment="1">
      <alignment vertical="center"/>
    </xf>
    <xf numFmtId="0" fontId="35" fillId="4" borderId="76" xfId="0" applyFont="1" applyFill="1" applyBorder="1" applyAlignment="1">
      <alignment horizontal="left" vertical="center"/>
    </xf>
    <xf numFmtId="0" fontId="34" fillId="4" borderId="23" xfId="0" applyFont="1" applyFill="1" applyBorder="1" applyAlignment="1">
      <alignment vertical="center"/>
    </xf>
    <xf numFmtId="0" fontId="35" fillId="4" borderId="74" xfId="0" applyFont="1" applyFill="1" applyBorder="1" applyAlignment="1">
      <alignment horizontal="left" vertical="center"/>
    </xf>
    <xf numFmtId="0" fontId="35" fillId="4" borderId="74" xfId="0" applyFont="1" applyFill="1" applyBorder="1" applyAlignment="1">
      <alignment vertical="center"/>
    </xf>
    <xf numFmtId="0" fontId="34" fillId="4" borderId="77" xfId="0" applyFont="1" applyFill="1" applyBorder="1" applyAlignment="1">
      <alignment vertical="center"/>
    </xf>
    <xf numFmtId="0" fontId="35" fillId="4" borderId="78" xfId="0" applyFont="1" applyFill="1" applyBorder="1" applyAlignment="1">
      <alignment horizontal="left" vertical="center"/>
    </xf>
    <xf numFmtId="0" fontId="19" fillId="4" borderId="74" xfId="0" applyFont="1" applyFill="1" applyBorder="1" applyAlignment="1">
      <alignment horizontal="left" vertical="center"/>
    </xf>
    <xf numFmtId="0" fontId="19" fillId="4" borderId="74" xfId="0" applyFont="1" applyFill="1" applyBorder="1" applyAlignment="1">
      <alignment vertical="center"/>
    </xf>
    <xf numFmtId="0" fontId="19" fillId="4" borderId="7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3" fillId="4" borderId="74" xfId="0" applyFont="1" applyFill="1" applyBorder="1" applyAlignment="1">
      <alignment vertical="center"/>
    </xf>
    <xf numFmtId="0" fontId="35" fillId="4" borderId="29" xfId="0" applyFont="1" applyFill="1" applyBorder="1" applyAlignment="1">
      <alignment vertical="center"/>
    </xf>
    <xf numFmtId="0" fontId="32" fillId="0" borderId="73" xfId="0" applyFont="1" applyFill="1" applyBorder="1"/>
    <xf numFmtId="0" fontId="32" fillId="0" borderId="74" xfId="0" applyFont="1" applyFill="1" applyBorder="1"/>
    <xf numFmtId="0" fontId="0" fillId="0" borderId="74" xfId="0" applyFill="1" applyBorder="1" applyAlignment="1">
      <alignment wrapText="1"/>
    </xf>
    <xf numFmtId="0" fontId="5" fillId="18" borderId="66" xfId="0" applyFont="1" applyFill="1" applyBorder="1"/>
    <xf numFmtId="0" fontId="5" fillId="18" borderId="67" xfId="0" applyFont="1" applyFill="1" applyBorder="1"/>
    <xf numFmtId="0" fontId="5" fillId="18" borderId="65" xfId="0" applyFont="1" applyFill="1" applyBorder="1"/>
    <xf numFmtId="49" fontId="32" fillId="0" borderId="74" xfId="0" applyNumberFormat="1" applyFont="1" applyFill="1" applyBorder="1" applyAlignment="1">
      <alignment horizontal="left"/>
    </xf>
    <xf numFmtId="0" fontId="0" fillId="0" borderId="30" xfId="0" applyFill="1" applyBorder="1"/>
    <xf numFmtId="0" fontId="0" fillId="18" borderId="67" xfId="0" applyFill="1" applyBorder="1"/>
    <xf numFmtId="0" fontId="0" fillId="18" borderId="65" xfId="0" applyFill="1" applyBorder="1"/>
    <xf numFmtId="0" fontId="0" fillId="6" borderId="22" xfId="0" applyFill="1" applyBorder="1" applyAlignment="1"/>
    <xf numFmtId="0" fontId="0" fillId="6" borderId="47" xfId="0" applyFill="1" applyBorder="1" applyAlignment="1"/>
    <xf numFmtId="0" fontId="7" fillId="9" borderId="91" xfId="0" applyFont="1" applyFill="1" applyBorder="1" applyAlignment="1">
      <alignment horizontal="center" vertical="center" wrapText="1"/>
    </xf>
    <xf numFmtId="0" fontId="0" fillId="17" borderId="59" xfId="0" applyFill="1" applyBorder="1"/>
    <xf numFmtId="0" fontId="0" fillId="17" borderId="60" xfId="0" applyFill="1" applyBorder="1"/>
    <xf numFmtId="0" fontId="7" fillId="10" borderId="70" xfId="0" applyFont="1" applyFill="1" applyBorder="1" applyAlignment="1">
      <alignment horizontal="left" vertical="center" wrapText="1" indent="2"/>
    </xf>
    <xf numFmtId="0" fontId="7" fillId="10" borderId="7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6" fillId="2" borderId="0" xfId="0" applyFont="1" applyFill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6" fillId="2" borderId="22" xfId="0" applyFont="1" applyFill="1" applyBorder="1" applyAlignment="1">
      <alignment horizontal="center" wrapText="1"/>
    </xf>
    <xf numFmtId="0" fontId="36" fillId="2" borderId="3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7" fillId="19" borderId="21" xfId="0" applyFont="1" applyFill="1" applyBorder="1" applyAlignment="1">
      <alignment vertical="center" wrapText="1"/>
    </xf>
    <xf numFmtId="0" fontId="7" fillId="19" borderId="20" xfId="0" applyFont="1" applyFill="1" applyBorder="1" applyAlignment="1">
      <alignment vertical="center" wrapText="1"/>
    </xf>
    <xf numFmtId="0" fontId="7" fillId="19" borderId="45" xfId="0" applyFont="1" applyFill="1" applyBorder="1" applyAlignment="1">
      <alignment vertical="center" wrapText="1"/>
    </xf>
    <xf numFmtId="0" fontId="7" fillId="20" borderId="31" xfId="0" applyFont="1" applyFill="1" applyBorder="1" applyAlignment="1">
      <alignment vertical="center" wrapText="1"/>
    </xf>
    <xf numFmtId="0" fontId="7" fillId="20" borderId="31" xfId="0" applyFont="1" applyFill="1" applyBorder="1" applyAlignment="1">
      <alignment horizontal="left" vertical="center" wrapText="1" indent="2"/>
    </xf>
    <xf numFmtId="0" fontId="7" fillId="20" borderId="32" xfId="0" applyFont="1" applyFill="1" applyBorder="1" applyAlignment="1">
      <alignment vertical="center" wrapText="1"/>
    </xf>
    <xf numFmtId="0" fontId="7" fillId="20" borderId="32" xfId="0" applyFont="1" applyFill="1" applyBorder="1" applyAlignment="1">
      <alignment horizontal="left" vertical="center" wrapText="1" indent="2"/>
    </xf>
    <xf numFmtId="0" fontId="30" fillId="20" borderId="32" xfId="0" applyFont="1" applyFill="1" applyBorder="1" applyAlignment="1">
      <alignment horizontal="left" vertical="center" wrapText="1" indent="2"/>
    </xf>
    <xf numFmtId="0" fontId="7" fillId="20" borderId="68" xfId="0" applyFont="1" applyFill="1" applyBorder="1" applyAlignment="1">
      <alignment vertical="center" wrapText="1"/>
    </xf>
    <xf numFmtId="0" fontId="7" fillId="20" borderId="68" xfId="0" applyFont="1" applyFill="1" applyBorder="1" applyAlignment="1">
      <alignment horizontal="left" vertical="center" wrapText="1" indent="2"/>
    </xf>
    <xf numFmtId="0" fontId="2" fillId="16" borderId="0" xfId="0" applyFont="1" applyFill="1" applyAlignment="1">
      <alignment wrapText="1"/>
    </xf>
    <xf numFmtId="0" fontId="6" fillId="16" borderId="0" xfId="0" applyFont="1" applyFill="1" applyBorder="1" applyAlignment="1">
      <alignment horizontal="center" vertical="center" wrapText="1"/>
    </xf>
    <xf numFmtId="0" fontId="0" fillId="16" borderId="45" xfId="0" applyFill="1" applyBorder="1" applyAlignment="1"/>
    <xf numFmtId="0" fontId="7" fillId="16" borderId="47" xfId="0" applyFont="1" applyFill="1" applyBorder="1" applyAlignment="1">
      <alignment vertical="center" wrapText="1"/>
    </xf>
    <xf numFmtId="0" fontId="0" fillId="16" borderId="47" xfId="0" applyFill="1" applyBorder="1" applyAlignment="1"/>
    <xf numFmtId="0" fontId="7" fillId="16" borderId="46" xfId="0" applyFont="1" applyFill="1" applyBorder="1" applyAlignment="1">
      <alignment vertical="center" wrapText="1"/>
    </xf>
    <xf numFmtId="0" fontId="2" fillId="16" borderId="22" xfId="0" applyFont="1" applyFill="1" applyBorder="1" applyAlignment="1">
      <alignment wrapText="1"/>
    </xf>
    <xf numFmtId="0" fontId="2" fillId="16" borderId="0" xfId="0" applyFont="1" applyFill="1" applyBorder="1" applyAlignment="1">
      <alignment wrapText="1"/>
    </xf>
    <xf numFmtId="0" fontId="7" fillId="17" borderId="95" xfId="0" applyFont="1" applyFill="1" applyBorder="1" applyAlignment="1">
      <alignment horizontal="center" vertical="center" wrapText="1"/>
    </xf>
    <xf numFmtId="0" fontId="7" fillId="12" borderId="96" xfId="0" applyFont="1" applyFill="1" applyBorder="1" applyAlignment="1">
      <alignment vertical="center" wrapText="1"/>
    </xf>
    <xf numFmtId="0" fontId="7" fillId="12" borderId="96" xfId="0" applyFont="1" applyFill="1" applyBorder="1" applyAlignment="1">
      <alignment horizontal="left" vertical="center" wrapText="1" indent="2"/>
    </xf>
    <xf numFmtId="0" fontId="7" fillId="12" borderId="97" xfId="0" applyFont="1" applyFill="1" applyBorder="1" applyAlignment="1">
      <alignment horizontal="center" vertical="center" wrapText="1"/>
    </xf>
    <xf numFmtId="0" fontId="7" fillId="12" borderId="98" xfId="0" applyFont="1" applyFill="1" applyBorder="1" applyAlignment="1">
      <alignment vertical="center" wrapText="1"/>
    </xf>
    <xf numFmtId="0" fontId="7" fillId="12" borderId="99" xfId="0" applyFont="1" applyFill="1" applyBorder="1" applyAlignment="1">
      <alignment horizontal="left" vertical="center" wrapText="1" indent="2"/>
    </xf>
    <xf numFmtId="0" fontId="0" fillId="17" borderId="22" xfId="0" applyFill="1" applyBorder="1"/>
    <xf numFmtId="0" fontId="0" fillId="17" borderId="47" xfId="0" applyFill="1" applyBorder="1"/>
    <xf numFmtId="0" fontId="7" fillId="7" borderId="22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/>
    </xf>
    <xf numFmtId="0" fontId="0" fillId="6" borderId="22" xfId="0" applyFill="1" applyBorder="1" applyAlignment="1">
      <alignment horizontal="left"/>
    </xf>
    <xf numFmtId="0" fontId="7" fillId="17" borderId="59" xfId="0" applyFont="1" applyFill="1" applyBorder="1" applyAlignment="1">
      <alignment horizontal="left" vertical="center"/>
    </xf>
    <xf numFmtId="0" fontId="0" fillId="17" borderId="61" xfId="0" applyFill="1" applyBorder="1" applyAlignment="1">
      <alignment horizontal="left"/>
    </xf>
    <xf numFmtId="0" fontId="0" fillId="17" borderId="63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7" fillId="5" borderId="22" xfId="0" applyFont="1" applyFill="1" applyBorder="1" applyAlignment="1">
      <alignment horizontal="left" vertical="center"/>
    </xf>
    <xf numFmtId="0" fontId="0" fillId="17" borderId="59" xfId="0" applyFill="1" applyBorder="1" applyAlignment="1">
      <alignment horizontal="left"/>
    </xf>
    <xf numFmtId="0" fontId="0" fillId="17" borderId="22" xfId="0" applyFill="1" applyBorder="1" applyAlignment="1">
      <alignment horizontal="left"/>
    </xf>
    <xf numFmtId="0" fontId="7" fillId="17" borderId="60" xfId="0" applyFont="1" applyFill="1" applyBorder="1" applyAlignment="1">
      <alignment horizontal="left" vertical="center"/>
    </xf>
    <xf numFmtId="0" fontId="7" fillId="7" borderId="47" xfId="0" applyFont="1" applyFill="1" applyBorder="1" applyAlignment="1">
      <alignment horizontal="left" vertical="center"/>
    </xf>
    <xf numFmtId="0" fontId="7" fillId="17" borderId="46" xfId="0" applyFont="1" applyFill="1" applyBorder="1" applyAlignment="1">
      <alignment horizontal="left" vertical="center"/>
    </xf>
    <xf numFmtId="0" fontId="7" fillId="11" borderId="47" xfId="0" applyFont="1" applyFill="1" applyBorder="1" applyAlignment="1">
      <alignment horizontal="left" vertical="center"/>
    </xf>
    <xf numFmtId="0" fontId="7" fillId="13" borderId="45" xfId="0" applyFont="1" applyFill="1" applyBorder="1" applyAlignment="1">
      <alignment horizontal="left" vertical="center"/>
    </xf>
    <xf numFmtId="0" fontId="7" fillId="19" borderId="4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17" borderId="61" xfId="0" applyFill="1" applyBorder="1" applyAlignment="1">
      <alignment horizontal="left" wrapText="1"/>
    </xf>
    <xf numFmtId="0" fontId="0" fillId="17" borderId="22" xfId="0" applyFill="1" applyBorder="1" applyAlignment="1">
      <alignment horizontal="left" wrapText="1"/>
    </xf>
    <xf numFmtId="0" fontId="7" fillId="5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vertical="center" wrapText="1"/>
    </xf>
    <xf numFmtId="0" fontId="7" fillId="17" borderId="22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7" fillId="17" borderId="22" xfId="0" applyFont="1" applyFill="1" applyBorder="1" applyAlignment="1">
      <alignment horizontal="left" vertical="center"/>
    </xf>
    <xf numFmtId="0" fontId="7" fillId="6" borderId="21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9" borderId="105" xfId="0" applyFont="1" applyFill="1" applyBorder="1" applyAlignment="1">
      <alignment horizontal="center" vertical="center" wrapText="1"/>
    </xf>
    <xf numFmtId="0" fontId="7" fillId="17" borderId="59" xfId="0" applyFont="1" applyFill="1" applyBorder="1" applyAlignment="1">
      <alignment horizontal="left" vertical="top" wrapText="1"/>
    </xf>
    <xf numFmtId="0" fontId="7" fillId="17" borderId="60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center" vertical="center" wrapText="1"/>
    </xf>
    <xf numFmtId="0" fontId="7" fillId="17" borderId="110" xfId="0" applyFont="1" applyFill="1" applyBorder="1" applyAlignment="1">
      <alignment horizontal="center" vertical="center" wrapText="1"/>
    </xf>
    <xf numFmtId="0" fontId="7" fillId="17" borderId="110" xfId="0" applyFont="1" applyFill="1" applyBorder="1" applyAlignment="1">
      <alignment horizontal="left" vertical="center"/>
    </xf>
    <xf numFmtId="0" fontId="7" fillId="17" borderId="47" xfId="0" applyFont="1" applyFill="1" applyBorder="1" applyAlignment="1">
      <alignment horizontal="left" vertical="center"/>
    </xf>
    <xf numFmtId="0" fontId="7" fillId="11" borderId="45" xfId="0" applyFont="1" applyFill="1" applyBorder="1" applyAlignment="1">
      <alignment vertical="center" wrapText="1"/>
    </xf>
    <xf numFmtId="0" fontId="7" fillId="11" borderId="45" xfId="0" applyFont="1" applyFill="1" applyBorder="1" applyAlignment="1">
      <alignment horizontal="left" vertical="center"/>
    </xf>
    <xf numFmtId="0" fontId="7" fillId="10" borderId="9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103" xfId="0" applyFont="1" applyFill="1" applyBorder="1" applyAlignment="1">
      <alignment horizontal="center" vertical="center" wrapText="1"/>
    </xf>
    <xf numFmtId="0" fontId="7" fillId="10" borderId="10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7" fillId="17" borderId="60" xfId="0" applyFont="1" applyFill="1" applyBorder="1" applyAlignment="1">
      <alignment vertical="center" wrapText="1"/>
    </xf>
    <xf numFmtId="0" fontId="7" fillId="17" borderId="46" xfId="0" applyFont="1" applyFill="1" applyBorder="1" applyAlignment="1">
      <alignment vertical="center" wrapText="1"/>
    </xf>
    <xf numFmtId="0" fontId="7" fillId="17" borderId="47" xfId="0" applyFont="1" applyFill="1" applyBorder="1" applyAlignment="1">
      <alignment vertical="center" wrapText="1"/>
    </xf>
    <xf numFmtId="0" fontId="37" fillId="2" borderId="0" xfId="0" applyFont="1" applyFill="1" applyAlignment="1">
      <alignment horizontal="right"/>
    </xf>
    <xf numFmtId="0" fontId="5" fillId="6" borderId="21" xfId="0" applyFont="1" applyFill="1" applyBorder="1" applyAlignment="1"/>
    <xf numFmtId="0" fontId="5" fillId="6" borderId="20" xfId="0" applyFont="1" applyFill="1" applyBorder="1" applyAlignment="1">
      <alignment horizontal="center"/>
    </xf>
    <xf numFmtId="0" fontId="5" fillId="6" borderId="45" xfId="0" applyFont="1" applyFill="1" applyBorder="1" applyAlignment="1"/>
    <xf numFmtId="0" fontId="5" fillId="8" borderId="31" xfId="0" applyFont="1" applyFill="1" applyBorder="1" applyAlignment="1"/>
    <xf numFmtId="0" fontId="5" fillId="8" borderId="32" xfId="0" applyFont="1" applyFill="1" applyBorder="1" applyAlignment="1"/>
    <xf numFmtId="0" fontId="5" fillId="17" borderId="61" xfId="0" applyFont="1" applyFill="1" applyBorder="1" applyAlignment="1">
      <alignment horizontal="center"/>
    </xf>
    <xf numFmtId="0" fontId="5" fillId="17" borderId="62" xfId="0" applyFont="1" applyFill="1" applyBorder="1" applyAlignment="1"/>
    <xf numFmtId="0" fontId="5" fillId="8" borderId="33" xfId="0" applyFont="1" applyFill="1" applyBorder="1" applyAlignment="1"/>
    <xf numFmtId="0" fontId="5" fillId="17" borderId="63" xfId="0" applyFont="1" applyFill="1" applyBorder="1" applyAlignment="1">
      <alignment horizontal="center"/>
    </xf>
    <xf numFmtId="0" fontId="5" fillId="17" borderId="64" xfId="0" applyFont="1" applyFill="1" applyBorder="1" applyAlignment="1"/>
    <xf numFmtId="0" fontId="5" fillId="5" borderId="0" xfId="0" applyFont="1" applyFill="1" applyBorder="1" applyAlignment="1"/>
    <xf numFmtId="0" fontId="5" fillId="5" borderId="22" xfId="0" applyFont="1" applyFill="1" applyBorder="1" applyAlignment="1">
      <alignment horizontal="center"/>
    </xf>
    <xf numFmtId="0" fontId="5" fillId="5" borderId="47" xfId="0" applyFont="1" applyFill="1" applyBorder="1" applyAlignment="1"/>
    <xf numFmtId="0" fontId="5" fillId="9" borderId="34" xfId="0" applyFont="1" applyFill="1" applyBorder="1" applyAlignment="1"/>
    <xf numFmtId="0" fontId="5" fillId="9" borderId="34" xfId="0" applyFont="1" applyFill="1" applyBorder="1" applyAlignment="1">
      <alignment horizontal="left" indent="2"/>
    </xf>
    <xf numFmtId="0" fontId="5" fillId="9" borderId="48" xfId="0" applyFont="1" applyFill="1" applyBorder="1" applyAlignment="1">
      <alignment horizontal="center" vertical="center"/>
    </xf>
    <xf numFmtId="0" fontId="5" fillId="9" borderId="35" xfId="0" applyFont="1" applyFill="1" applyBorder="1" applyAlignment="1"/>
    <xf numFmtId="0" fontId="5" fillId="9" borderId="35" xfId="0" applyFont="1" applyFill="1" applyBorder="1" applyAlignment="1">
      <alignment horizontal="left" indent="2"/>
    </xf>
    <xf numFmtId="0" fontId="5" fillId="9" borderId="49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/>
    </xf>
    <xf numFmtId="0" fontId="5" fillId="9" borderId="104" xfId="0" applyFont="1" applyFill="1" applyBorder="1" applyAlignment="1"/>
    <xf numFmtId="0" fontId="7" fillId="9" borderId="104" xfId="0" applyFont="1" applyFill="1" applyBorder="1" applyAlignment="1">
      <alignment horizontal="left" vertical="center" wrapText="1" indent="2"/>
    </xf>
    <xf numFmtId="0" fontId="5" fillId="17" borderId="27" xfId="0" applyFont="1" applyFill="1" applyBorder="1" applyAlignment="1">
      <alignment horizontal="center"/>
    </xf>
    <xf numFmtId="0" fontId="5" fillId="17" borderId="46" xfId="0" applyFont="1" applyFill="1" applyBorder="1" applyAlignment="1"/>
    <xf numFmtId="0" fontId="7" fillId="10" borderId="40" xfId="0" quotePrefix="1" applyFont="1" applyFill="1" applyBorder="1" applyAlignment="1">
      <alignment horizontal="left" vertical="center" wrapText="1" indent="2"/>
    </xf>
    <xf numFmtId="0" fontId="7" fillId="10" borderId="0" xfId="0" quotePrefix="1" applyFont="1" applyFill="1" applyBorder="1" applyAlignment="1">
      <alignment horizontal="left" vertical="center" wrapText="1" indent="2"/>
    </xf>
    <xf numFmtId="0" fontId="5" fillId="17" borderId="22" xfId="0" applyFont="1" applyFill="1" applyBorder="1" applyAlignment="1">
      <alignment horizontal="center"/>
    </xf>
    <xf numFmtId="0" fontId="5" fillId="17" borderId="47" xfId="0" applyFont="1" applyFill="1" applyBorder="1" applyAlignment="1"/>
    <xf numFmtId="0" fontId="7" fillId="10" borderId="38" xfId="0" quotePrefix="1" applyFont="1" applyFill="1" applyBorder="1" applyAlignment="1">
      <alignment horizontal="left" vertical="center" wrapText="1" indent="2"/>
    </xf>
    <xf numFmtId="0" fontId="7" fillId="10" borderId="38" xfId="0" applyFont="1" applyFill="1" applyBorder="1" applyAlignment="1">
      <alignment horizontal="left" vertical="center" wrapText="1"/>
    </xf>
    <xf numFmtId="0" fontId="7" fillId="10" borderId="38" xfId="0" applyFont="1" applyFill="1" applyBorder="1" applyAlignment="1">
      <alignment horizontal="left" vertical="center" wrapText="1" indent="4"/>
    </xf>
    <xf numFmtId="0" fontId="7" fillId="10" borderId="39" xfId="0" applyFont="1" applyFill="1" applyBorder="1" applyAlignment="1">
      <alignment horizontal="left" vertical="center" wrapText="1" indent="4"/>
    </xf>
    <xf numFmtId="0" fontId="5" fillId="17" borderId="59" xfId="0" applyFont="1" applyFill="1" applyBorder="1" applyAlignment="1">
      <alignment horizontal="center"/>
    </xf>
    <xf numFmtId="0" fontId="5" fillId="17" borderId="60" xfId="0" applyFont="1" applyFill="1" applyBorder="1" applyAlignment="1"/>
    <xf numFmtId="0" fontId="7" fillId="10" borderId="37" xfId="0" quotePrefix="1" applyFont="1" applyFill="1" applyBorder="1" applyAlignment="1">
      <alignment horizontal="left" vertical="center" wrapText="1" indent="2"/>
    </xf>
    <xf numFmtId="0" fontId="7" fillId="12" borderId="94" xfId="0" applyFont="1" applyFill="1" applyBorder="1" applyAlignment="1">
      <alignment vertical="center"/>
    </xf>
    <xf numFmtId="0" fontId="7" fillId="12" borderId="94" xfId="0" applyFont="1" applyFill="1" applyBorder="1" applyAlignment="1">
      <alignment horizontal="left" vertical="center" wrapText="1" indent="2"/>
    </xf>
    <xf numFmtId="0" fontId="5" fillId="17" borderId="59" xfId="0" applyFont="1" applyFill="1" applyBorder="1"/>
    <xf numFmtId="0" fontId="7" fillId="12" borderId="43" xfId="0" quotePrefix="1" applyFont="1" applyFill="1" applyBorder="1" applyAlignment="1">
      <alignment horizontal="left" vertical="center" wrapText="1" indent="2"/>
    </xf>
    <xf numFmtId="0" fontId="7" fillId="12" borderId="42" xfId="0" quotePrefix="1" applyFont="1" applyFill="1" applyBorder="1" applyAlignment="1">
      <alignment horizontal="left" vertical="center" wrapText="1" indent="2"/>
    </xf>
    <xf numFmtId="0" fontId="7" fillId="10" borderId="70" xfId="0" applyFont="1" applyFill="1" applyBorder="1" applyAlignment="1">
      <alignment vertical="top" wrapText="1"/>
    </xf>
    <xf numFmtId="0" fontId="7" fillId="10" borderId="70" xfId="0" applyFont="1" applyFill="1" applyBorder="1" applyAlignment="1">
      <alignment horizontal="left" vertical="top" wrapText="1"/>
    </xf>
    <xf numFmtId="0" fontId="7" fillId="10" borderId="93" xfId="0" applyFont="1" applyFill="1" applyBorder="1" applyAlignment="1">
      <alignment horizontal="center" vertical="top" wrapText="1"/>
    </xf>
    <xf numFmtId="0" fontId="7" fillId="17" borderId="27" xfId="0" applyFont="1" applyFill="1" applyBorder="1" applyAlignment="1">
      <alignment horizontal="center" vertical="top" wrapText="1"/>
    </xf>
    <xf numFmtId="0" fontId="7" fillId="17" borderId="46" xfId="0" applyFont="1" applyFill="1" applyBorder="1" applyAlignment="1">
      <alignment vertical="top" wrapText="1"/>
    </xf>
    <xf numFmtId="0" fontId="29" fillId="3" borderId="20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17" fillId="4" borderId="75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74" xfId="0" applyFont="1" applyFill="1" applyBorder="1" applyAlignment="1">
      <alignment horizontal="left" vertical="center"/>
    </xf>
    <xf numFmtId="0" fontId="34" fillId="4" borderId="25" xfId="0" applyFont="1" applyFill="1" applyBorder="1" applyAlignment="1">
      <alignment vertical="center"/>
    </xf>
    <xf numFmtId="0" fontId="34" fillId="4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34" fillId="4" borderId="22" xfId="0" applyFont="1" applyFill="1" applyBorder="1" applyAlignment="1">
      <alignment vertical="center"/>
    </xf>
    <xf numFmtId="0" fontId="17" fillId="4" borderId="77" xfId="0" applyFont="1" applyFill="1" applyBorder="1" applyAlignment="1">
      <alignment horizontal="left" vertical="center"/>
    </xf>
    <xf numFmtId="0" fontId="17" fillId="4" borderId="78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34" fillId="4" borderId="25" xfId="0" applyFont="1" applyFill="1" applyBorder="1" applyAlignment="1">
      <alignment horizontal="left" vertical="center"/>
    </xf>
    <xf numFmtId="0" fontId="34" fillId="4" borderId="22" xfId="0" applyFont="1" applyFill="1" applyBorder="1" applyAlignment="1">
      <alignment horizontal="left" vertical="center"/>
    </xf>
    <xf numFmtId="0" fontId="34" fillId="4" borderId="2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 vertical="top"/>
    </xf>
    <xf numFmtId="0" fontId="8" fillId="2" borderId="0" xfId="0" quotePrefix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7" fillId="12" borderId="100" xfId="0" applyFont="1" applyFill="1" applyBorder="1" applyAlignment="1">
      <alignment horizontal="center" vertical="center" wrapText="1"/>
    </xf>
    <xf numFmtId="0" fontId="7" fillId="12" borderId="101" xfId="0" applyFont="1" applyFill="1" applyBorder="1" applyAlignment="1">
      <alignment horizontal="center" vertical="center" wrapText="1"/>
    </xf>
    <xf numFmtId="0" fontId="7" fillId="12" borderId="106" xfId="0" applyFont="1" applyFill="1" applyBorder="1" applyAlignment="1">
      <alignment horizontal="center" vertical="center" wrapText="1"/>
    </xf>
    <xf numFmtId="0" fontId="7" fillId="12" borderId="102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38" fillId="16" borderId="20" xfId="0" applyFont="1" applyFill="1" applyBorder="1" applyAlignment="1">
      <alignment horizontal="center" vertical="center" textRotation="90" wrapText="1"/>
    </xf>
    <xf numFmtId="0" fontId="38" fillId="16" borderId="22" xfId="0" applyFont="1" applyFill="1" applyBorder="1" applyAlignment="1">
      <alignment horizontal="center" vertical="center" textRotation="90" wrapText="1"/>
    </xf>
    <xf numFmtId="0" fontId="38" fillId="16" borderId="27" xfId="0" applyFont="1" applyFill="1" applyBorder="1" applyAlignment="1">
      <alignment horizontal="center" vertical="center" textRotation="90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horizontal="center" wrapText="1"/>
    </xf>
    <xf numFmtId="0" fontId="36" fillId="2" borderId="30" xfId="0" applyFont="1" applyFill="1" applyBorder="1" applyAlignment="1">
      <alignment horizontal="center" wrapText="1"/>
    </xf>
    <xf numFmtId="0" fontId="36" fillId="2" borderId="27" xfId="0" applyFont="1" applyFill="1" applyBorder="1" applyAlignment="1">
      <alignment horizontal="center" wrapText="1"/>
    </xf>
    <xf numFmtId="0" fontId="36" fillId="2" borderId="28" xfId="0" applyFont="1" applyFill="1" applyBorder="1" applyAlignment="1">
      <alignment horizontal="center" wrapText="1"/>
    </xf>
    <xf numFmtId="0" fontId="36" fillId="2" borderId="44" xfId="0" applyFont="1" applyFill="1" applyBorder="1" applyAlignment="1">
      <alignment horizontal="center" wrapText="1"/>
    </xf>
    <xf numFmtId="0" fontId="6" fillId="2" borderId="45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31" fillId="16" borderId="20" xfId="0" applyFont="1" applyFill="1" applyBorder="1" applyAlignment="1">
      <alignment horizontal="center" vertical="center" textRotation="90" wrapText="1"/>
    </xf>
    <xf numFmtId="0" fontId="31" fillId="16" borderId="22" xfId="0" applyFont="1" applyFill="1" applyBorder="1" applyAlignment="1">
      <alignment horizontal="center" vertical="center" textRotation="90" wrapText="1"/>
    </xf>
    <xf numFmtId="0" fontId="31" fillId="16" borderId="27" xfId="0" applyFont="1" applyFill="1" applyBorder="1" applyAlignment="1">
      <alignment horizontal="center" vertical="center" textRotation="90" wrapText="1"/>
    </xf>
    <xf numFmtId="0" fontId="7" fillId="19" borderId="21" xfId="0" applyFont="1" applyFill="1" applyBorder="1" applyAlignment="1">
      <alignment horizontal="center" vertical="center" wrapText="1"/>
    </xf>
    <xf numFmtId="0" fontId="7" fillId="19" borderId="0" xfId="0" applyFont="1" applyFill="1" applyBorder="1" applyAlignment="1">
      <alignment horizontal="center" vertical="center" wrapText="1"/>
    </xf>
    <xf numFmtId="0" fontId="7" fillId="19" borderId="28" xfId="0" applyFont="1" applyFill="1" applyBorder="1" applyAlignment="1">
      <alignment horizontal="center" vertical="center" wrapText="1"/>
    </xf>
    <xf numFmtId="0" fontId="7" fillId="20" borderId="58" xfId="0" applyFont="1" applyFill="1" applyBorder="1" applyAlignment="1">
      <alignment horizontal="center" vertical="center" wrapText="1"/>
    </xf>
    <xf numFmtId="0" fontId="7" fillId="20" borderId="69" xfId="0" applyFont="1" applyFill="1" applyBorder="1" applyAlignment="1">
      <alignment horizontal="center" vertical="center" wrapText="1"/>
    </xf>
    <xf numFmtId="0" fontId="7" fillId="12" borderId="107" xfId="0" applyFont="1" applyFill="1" applyBorder="1" applyAlignment="1">
      <alignment horizontal="center" vertical="center" wrapText="1"/>
    </xf>
    <xf numFmtId="0" fontId="7" fillId="12" borderId="108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4" borderId="58" xfId="0" applyFont="1" applyFill="1" applyBorder="1" applyAlignment="1">
      <alignment horizontal="center" vertical="center" wrapText="1"/>
    </xf>
    <xf numFmtId="0" fontId="7" fillId="14" borderId="69" xfId="0" applyFont="1" applyFill="1" applyBorder="1" applyAlignment="1">
      <alignment horizontal="center" vertical="center" wrapText="1"/>
    </xf>
    <xf numFmtId="0" fontId="7" fillId="10" borderId="9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8" borderId="88" xfId="0" applyFont="1" applyFill="1" applyBorder="1" applyAlignment="1">
      <alignment horizontal="center" vertical="center" wrapText="1"/>
    </xf>
    <xf numFmtId="0" fontId="7" fillId="8" borderId="89" xfId="0" applyFont="1" applyFill="1" applyBorder="1" applyAlignment="1">
      <alignment horizontal="center" vertical="center" wrapText="1"/>
    </xf>
    <xf numFmtId="0" fontId="7" fillId="8" borderId="9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9" borderId="91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textRotation="90" wrapText="1"/>
    </xf>
    <xf numFmtId="0" fontId="38" fillId="15" borderId="22" xfId="0" applyFont="1" applyFill="1" applyBorder="1" applyAlignment="1">
      <alignment horizontal="center" vertical="center" textRotation="90" wrapText="1"/>
    </xf>
    <xf numFmtId="0" fontId="38" fillId="15" borderId="27" xfId="0" applyFont="1" applyFill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39" fillId="15" borderId="20" xfId="0" applyFont="1" applyFill="1" applyBorder="1" applyAlignment="1">
      <alignment horizontal="center" vertical="center" textRotation="90" wrapText="1"/>
    </xf>
    <xf numFmtId="0" fontId="39" fillId="15" borderId="22" xfId="0" applyFont="1" applyFill="1" applyBorder="1" applyAlignment="1">
      <alignment horizontal="center" vertical="center" textRotation="90" wrapText="1"/>
    </xf>
    <xf numFmtId="0" fontId="39" fillId="15" borderId="27" xfId="0" applyFont="1" applyFill="1" applyBorder="1" applyAlignment="1">
      <alignment horizontal="center" vertical="center" textRotation="90" wrapText="1"/>
    </xf>
    <xf numFmtId="0" fontId="7" fillId="10" borderId="103" xfId="0" applyFont="1" applyFill="1" applyBorder="1" applyAlignment="1">
      <alignment horizontal="center" vertical="center" wrapText="1"/>
    </xf>
    <xf numFmtId="0" fontId="7" fillId="10" borderId="10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12"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</dxfs>
  <tableStyles count="0" defaultTableStyle="TableStyleMedium2" defaultPivotStyle="PivotStyleLight16"/>
  <colors>
    <mruColors>
      <color rgb="FFFEF9F4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1EE3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28D-489C-93D7-26613BC57538}"/>
              </c:ext>
            </c:extLst>
          </c:dPt>
          <c:dPt>
            <c:idx val="1"/>
            <c:bubble3D val="0"/>
            <c:spPr>
              <a:solidFill>
                <a:srgbClr val="EE171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D-489C-93D7-26613BC57538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28D-489C-93D7-26613BC57538}"/>
              </c:ext>
            </c:extLst>
          </c:dPt>
          <c:dPt>
            <c:idx val="3"/>
            <c:bubble3D val="0"/>
            <c:spPr>
              <a:solidFill>
                <a:srgbClr val="E4F8A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28D-489C-93D7-26613BC57538}"/>
              </c:ext>
            </c:extLst>
          </c:dPt>
          <c:dPt>
            <c:idx val="4"/>
            <c:bubble3D val="0"/>
            <c:spPr>
              <a:solidFill>
                <a:srgbClr val="F6898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28D-489C-93D7-26613BC57538}"/>
              </c:ext>
            </c:extLst>
          </c:dPt>
          <c:dPt>
            <c:idx val="5"/>
            <c:bubble3D val="0"/>
            <c:spPr>
              <a:solidFill>
                <a:srgbClr val="FFFFB9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28D-489C-93D7-26613BC57538}"/>
              </c:ext>
            </c:extLst>
          </c:dPt>
          <c:cat>
            <c:strRef>
              <c:f>'Verif Checklist'!$E$167:$E$169</c:f>
              <c:strCache>
                <c:ptCount val="3"/>
                <c:pt idx="0">
                  <c:v>Conform</c:v>
                </c:pt>
                <c:pt idx="1">
                  <c:v>Non Conform</c:v>
                </c:pt>
                <c:pt idx="2">
                  <c:v>Additional information needed</c:v>
                </c:pt>
              </c:strCache>
            </c:strRef>
          </c:cat>
          <c:val>
            <c:numRef>
              <c:f>'Verif Checklist'!$F$167:$F$169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8D-489C-93D7-26613BC5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252704</xdr:colOff>
      <xdr:row>5</xdr:row>
      <xdr:rowOff>104775</xdr:rowOff>
    </xdr:to>
    <xdr:pic>
      <xdr:nvPicPr>
        <xdr:cNvPr id="2" name="Picture 16" descr="logoPEP_color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350995" cy="1106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1314450</xdr:colOff>
      <xdr:row>5</xdr:row>
      <xdr:rowOff>104775</xdr:rowOff>
    </xdr:to>
    <xdr:pic>
      <xdr:nvPicPr>
        <xdr:cNvPr id="2064" name="Picture 16" descr="logoPEP_color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1314450</xdr:colOff>
      <xdr:row>5</xdr:row>
      <xdr:rowOff>104775</xdr:rowOff>
    </xdr:to>
    <xdr:pic>
      <xdr:nvPicPr>
        <xdr:cNvPr id="2" name="Picture 16" descr="logoPEP_color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6097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2891115</xdr:colOff>
      <xdr:row>4</xdr:row>
      <xdr:rowOff>123262</xdr:rowOff>
    </xdr:from>
    <xdr:to>
      <xdr:col>3</xdr:col>
      <xdr:colOff>6387353</xdr:colOff>
      <xdr:row>10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C25E20C6-B088-4368-91BF-1EA64C1D2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~1/AppData/Local/Temp/PEP-RE0001-ed3-EN-2016_03_29-Verification_report%20-%20All%20in%20one-V2019032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Verif Report EN"/>
      <sheetName val="Conformity declaration EN"/>
      <sheetName val="Verif Report FR"/>
      <sheetName val="Conformity declaration FR"/>
      <sheetName val="Table New proposal"/>
      <sheetName val="Dialogue"/>
      <sheetName val="Lists"/>
      <sheetName val="Table EN"/>
      <sheetName val="Table FR"/>
      <sheetName val="DHUP"/>
      <sheetName val="Table New proposal - 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yes</v>
          </cell>
        </row>
        <row r="4">
          <cell r="B4" t="str">
            <v>no</v>
          </cell>
        </row>
        <row r="8">
          <cell r="B8" t="str">
            <v>Internal</v>
          </cell>
        </row>
        <row r="9">
          <cell r="B9" t="str">
            <v>External</v>
          </cell>
        </row>
        <row r="12">
          <cell r="B12" t="str">
            <v>during the LCA</v>
          </cell>
        </row>
        <row r="13">
          <cell r="B13" t="str">
            <v>at the end of the LCA</v>
          </cell>
        </row>
        <row r="16">
          <cell r="B16" t="str">
            <v>Favourable opinion</v>
          </cell>
        </row>
        <row r="17">
          <cell r="B17" t="str">
            <v>Non Favourable opinion</v>
          </cell>
        </row>
        <row r="22">
          <cell r="B22" t="str">
            <v>PSR0001 - Wires, Cables and accessories</v>
          </cell>
        </row>
        <row r="23">
          <cell r="B23" t="str">
            <v>PSR0002 - Direct, visible, fixed electric heating appliances</v>
          </cell>
        </row>
        <row r="24">
          <cell r="B24" t="str">
            <v>PSR0003 - Cable management</v>
          </cell>
        </row>
        <row r="25">
          <cell r="B25" t="str">
            <v>PSR0004 - Individual and standalone domestic storage water heater</v>
          </cell>
        </row>
        <row r="26">
          <cell r="B26" t="str">
            <v>PSR0005 - Electric switchgear and controlgear solutions</v>
          </cell>
        </row>
        <row r="27">
          <cell r="B27" t="str">
            <v>PSR0006 - Drives for blinds and closures installes in buildings</v>
          </cell>
        </row>
        <row r="28">
          <cell r="B28" t="str">
            <v>PSR0007 - Self-contained emergency electrical equipment</v>
          </cell>
        </row>
        <row r="29">
          <cell r="B29" t="str">
            <v>PSR0008 - Ventilation Air treatment Filtration and Mechanical Smoke Exhaust Equipment</v>
          </cell>
        </row>
        <row r="30">
          <cell r="B30" t="str">
            <v>PSR0009 - Comfort Terminal Units</v>
          </cell>
        </row>
        <row r="31">
          <cell r="B31" t="str">
            <v>PSR0010 - Uninterruptible poxer supply (UPS)</v>
          </cell>
        </row>
        <row r="32">
          <cell r="B32" t="str">
            <v>PSR0015 - Wood heating system appliance for individual dwellings</v>
          </cell>
        </row>
        <row r="33">
          <cell r="B33" t="str">
            <v>Other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showGridLines="0" tabSelected="1" zoomScaleNormal="100" workbookViewId="0"/>
  </sheetViews>
  <sheetFormatPr baseColWidth="10" defaultRowHeight="15"/>
  <cols>
    <col min="2" max="2" width="17" style="157" customWidth="1"/>
    <col min="3" max="3" width="33.7109375" customWidth="1"/>
    <col min="4" max="4" width="26" customWidth="1"/>
    <col min="5" max="5" width="33.7109375" customWidth="1"/>
    <col min="6" max="6" width="61.5703125" customWidth="1"/>
    <col min="10" max="10" width="5.42578125" customWidth="1"/>
    <col min="11" max="11" width="1.85546875" customWidth="1"/>
    <col min="13" max="13" width="1.28515625" customWidth="1"/>
    <col min="14" max="14" width="22" customWidth="1"/>
    <col min="15" max="15" width="1.140625" customWidth="1"/>
  </cols>
  <sheetData>
    <row r="3" spans="1:6" ht="15.75" thickBot="1"/>
    <row r="4" spans="1:6">
      <c r="A4" s="39"/>
      <c r="B4" s="315" t="s">
        <v>290</v>
      </c>
      <c r="C4" s="316"/>
      <c r="D4" s="316"/>
      <c r="E4" s="316"/>
      <c r="F4" s="317"/>
    </row>
    <row r="5" spans="1:6" ht="15.75" thickBot="1">
      <c r="A5" s="39"/>
      <c r="B5" s="318"/>
      <c r="C5" s="319"/>
      <c r="D5" s="320"/>
      <c r="E5" s="320"/>
      <c r="F5" s="321"/>
    </row>
    <row r="6" spans="1:6">
      <c r="A6" s="40"/>
      <c r="B6" s="322" t="s">
        <v>283</v>
      </c>
      <c r="C6" s="323"/>
      <c r="D6" s="147" t="str">
        <f>B6</f>
        <v>PEP Ecopassport N°</v>
      </c>
      <c r="E6" s="148"/>
      <c r="F6" s="160"/>
    </row>
    <row r="7" spans="1:6">
      <c r="A7" s="40"/>
      <c r="B7" s="324" t="s">
        <v>284</v>
      </c>
      <c r="C7" s="325"/>
      <c r="D7" s="149" t="s">
        <v>554</v>
      </c>
      <c r="E7" s="150"/>
      <c r="F7" s="144"/>
    </row>
    <row r="8" spans="1:6">
      <c r="A8" s="40"/>
      <c r="B8" s="324" t="s">
        <v>334</v>
      </c>
      <c r="C8" s="325"/>
      <c r="D8" s="149" t="s">
        <v>555</v>
      </c>
      <c r="E8" s="150" t="s">
        <v>563</v>
      </c>
      <c r="F8" s="144"/>
    </row>
    <row r="9" spans="1:6">
      <c r="A9" s="40"/>
      <c r="B9" s="324" t="s">
        <v>285</v>
      </c>
      <c r="C9" s="154" t="s">
        <v>581</v>
      </c>
      <c r="D9" s="326" t="s">
        <v>556</v>
      </c>
      <c r="E9" s="150" t="s">
        <v>580</v>
      </c>
      <c r="F9" s="144"/>
    </row>
    <row r="10" spans="1:6">
      <c r="A10" s="40"/>
      <c r="B10" s="324"/>
      <c r="C10" s="154" t="s">
        <v>682</v>
      </c>
      <c r="D10" s="327"/>
      <c r="E10" s="150" t="s">
        <v>557</v>
      </c>
      <c r="F10" s="144"/>
    </row>
    <row r="11" spans="1:6">
      <c r="A11" s="40"/>
      <c r="B11" s="324" t="s">
        <v>578</v>
      </c>
      <c r="C11" s="154" t="s">
        <v>581</v>
      </c>
      <c r="D11" s="326" t="s">
        <v>577</v>
      </c>
      <c r="E11" s="150" t="s">
        <v>580</v>
      </c>
      <c r="F11" s="144"/>
    </row>
    <row r="12" spans="1:6">
      <c r="A12" s="40"/>
      <c r="B12" s="324"/>
      <c r="C12" s="154" t="s">
        <v>682</v>
      </c>
      <c r="D12" s="328"/>
      <c r="E12" s="150" t="s">
        <v>557</v>
      </c>
      <c r="F12" s="144"/>
    </row>
    <row r="13" spans="1:6">
      <c r="A13" s="40"/>
      <c r="B13" s="324" t="s">
        <v>286</v>
      </c>
      <c r="C13" s="325"/>
      <c r="D13" s="149" t="s">
        <v>558</v>
      </c>
      <c r="E13" s="150"/>
      <c r="F13" s="166"/>
    </row>
    <row r="14" spans="1:6">
      <c r="A14" s="40"/>
      <c r="B14" s="324" t="s">
        <v>289</v>
      </c>
      <c r="C14" s="325"/>
      <c r="D14" s="149" t="s">
        <v>559</v>
      </c>
      <c r="E14" s="150"/>
      <c r="F14" s="161"/>
    </row>
    <row r="15" spans="1:6">
      <c r="A15" s="40"/>
      <c r="B15" s="332" t="s">
        <v>576</v>
      </c>
      <c r="C15" s="158" t="s">
        <v>287</v>
      </c>
      <c r="D15" s="338" t="s">
        <v>574</v>
      </c>
      <c r="E15" s="159" t="s">
        <v>560</v>
      </c>
      <c r="F15" s="144"/>
    </row>
    <row r="16" spans="1:6">
      <c r="A16" s="40"/>
      <c r="B16" s="333"/>
      <c r="C16" s="155" t="s">
        <v>339</v>
      </c>
      <c r="D16" s="339"/>
      <c r="E16" s="151" t="s">
        <v>561</v>
      </c>
      <c r="F16" s="167"/>
    </row>
    <row r="17" spans="1:9">
      <c r="A17" s="40"/>
      <c r="B17" s="333"/>
      <c r="C17" s="155" t="s">
        <v>338</v>
      </c>
      <c r="D17" s="339"/>
      <c r="E17" s="151" t="s">
        <v>579</v>
      </c>
      <c r="F17" s="162"/>
    </row>
    <row r="18" spans="1:9">
      <c r="A18" s="40"/>
      <c r="B18" s="334"/>
      <c r="C18" s="155" t="s">
        <v>575</v>
      </c>
      <c r="D18" s="340"/>
      <c r="E18" s="151" t="s">
        <v>575</v>
      </c>
      <c r="F18" s="145"/>
    </row>
    <row r="19" spans="1:9">
      <c r="A19" s="40"/>
      <c r="B19" s="335" t="s">
        <v>326</v>
      </c>
      <c r="C19" s="154" t="s">
        <v>340</v>
      </c>
      <c r="D19" s="326" t="s">
        <v>562</v>
      </c>
      <c r="E19" s="150" t="s">
        <v>563</v>
      </c>
      <c r="F19" s="144"/>
      <c r="G19" s="72"/>
      <c r="H19" s="72"/>
      <c r="I19" s="72"/>
    </row>
    <row r="20" spans="1:9">
      <c r="A20" s="40"/>
      <c r="B20" s="336"/>
      <c r="C20" s="154" t="s">
        <v>337</v>
      </c>
      <c r="D20" s="329"/>
      <c r="E20" s="150" t="s">
        <v>582</v>
      </c>
      <c r="F20" s="144"/>
      <c r="G20" s="72"/>
      <c r="H20" s="72"/>
      <c r="I20" s="72"/>
    </row>
    <row r="21" spans="1:9">
      <c r="A21" s="40"/>
      <c r="B21" s="337"/>
      <c r="C21" s="154" t="s">
        <v>288</v>
      </c>
      <c r="D21" s="327"/>
      <c r="E21" s="150" t="s">
        <v>564</v>
      </c>
      <c r="F21" s="144"/>
      <c r="G21" s="72"/>
      <c r="H21" s="72"/>
      <c r="I21" s="72"/>
    </row>
    <row r="22" spans="1:9">
      <c r="A22" s="40"/>
      <c r="B22" s="335" t="s">
        <v>293</v>
      </c>
      <c r="C22" s="156" t="s">
        <v>294</v>
      </c>
      <c r="D22" s="326" t="s">
        <v>567</v>
      </c>
      <c r="E22" s="150" t="s">
        <v>659</v>
      </c>
      <c r="F22" s="144"/>
      <c r="G22" s="72"/>
      <c r="H22" s="72"/>
      <c r="I22" s="72"/>
    </row>
    <row r="23" spans="1:9">
      <c r="A23" s="39"/>
      <c r="B23" s="336"/>
      <c r="C23" s="154" t="s">
        <v>295</v>
      </c>
      <c r="D23" s="329"/>
      <c r="E23" s="150" t="s">
        <v>565</v>
      </c>
      <c r="F23" s="145"/>
      <c r="G23" s="72"/>
      <c r="H23" s="72"/>
      <c r="I23" s="72"/>
    </row>
    <row r="24" spans="1:9">
      <c r="B24" s="337"/>
      <c r="C24" s="154" t="s">
        <v>683</v>
      </c>
      <c r="D24" s="327"/>
      <c r="E24" s="150" t="s">
        <v>316</v>
      </c>
      <c r="F24" s="145"/>
      <c r="G24" s="72"/>
      <c r="H24" s="72"/>
      <c r="I24" s="72"/>
    </row>
    <row r="25" spans="1:9">
      <c r="B25" s="332" t="s">
        <v>304</v>
      </c>
      <c r="C25" s="154" t="s">
        <v>301</v>
      </c>
      <c r="D25" s="326" t="s">
        <v>566</v>
      </c>
      <c r="E25" s="150" t="s">
        <v>568</v>
      </c>
      <c r="F25" s="145"/>
      <c r="G25" s="72"/>
      <c r="H25" s="72"/>
      <c r="I25" s="72"/>
    </row>
    <row r="26" spans="1:9">
      <c r="B26" s="333"/>
      <c r="C26" s="154" t="s">
        <v>302</v>
      </c>
      <c r="D26" s="329"/>
      <c r="E26" s="150" t="s">
        <v>569</v>
      </c>
      <c r="F26" s="145"/>
      <c r="G26" s="72"/>
      <c r="H26" s="72"/>
      <c r="I26" s="72"/>
    </row>
    <row r="27" spans="1:9">
      <c r="B27" s="334"/>
      <c r="C27" s="154" t="s">
        <v>303</v>
      </c>
      <c r="D27" s="327"/>
      <c r="E27" s="150" t="s">
        <v>570</v>
      </c>
      <c r="F27" s="145"/>
      <c r="G27" s="72"/>
      <c r="H27" s="72"/>
      <c r="I27" s="72"/>
    </row>
    <row r="28" spans="1:9" ht="66" customHeight="1">
      <c r="B28" s="324" t="s">
        <v>309</v>
      </c>
      <c r="C28" s="325"/>
      <c r="D28" s="149" t="s">
        <v>571</v>
      </c>
      <c r="E28" s="150"/>
      <c r="F28" s="145"/>
    </row>
    <row r="29" spans="1:9" ht="17.25" customHeight="1">
      <c r="B29" s="324" t="s">
        <v>310</v>
      </c>
      <c r="C29" s="325"/>
      <c r="D29" s="149" t="s">
        <v>572</v>
      </c>
      <c r="E29" s="150"/>
      <c r="F29" s="145"/>
    </row>
    <row r="30" spans="1:9" ht="15.75" thickBot="1">
      <c r="B30" s="330" t="s">
        <v>333</v>
      </c>
      <c r="C30" s="331"/>
      <c r="D30" s="152" t="s">
        <v>573</v>
      </c>
      <c r="E30" s="153"/>
      <c r="F30" s="146"/>
    </row>
  </sheetData>
  <mergeCells count="21">
    <mergeCell ref="D11:D12"/>
    <mergeCell ref="D19:D21"/>
    <mergeCell ref="B30:C30"/>
    <mergeCell ref="B25:B27"/>
    <mergeCell ref="B28:C28"/>
    <mergeCell ref="B29:C29"/>
    <mergeCell ref="B22:B24"/>
    <mergeCell ref="B19:B21"/>
    <mergeCell ref="B13:C13"/>
    <mergeCell ref="B14:C14"/>
    <mergeCell ref="D22:D24"/>
    <mergeCell ref="D25:D27"/>
    <mergeCell ref="D15:D18"/>
    <mergeCell ref="B15:B18"/>
    <mergeCell ref="B11:B12"/>
    <mergeCell ref="B4:F5"/>
    <mergeCell ref="B6:C6"/>
    <mergeCell ref="B7:C7"/>
    <mergeCell ref="B8:C8"/>
    <mergeCell ref="B9:B10"/>
    <mergeCell ref="D9:D10"/>
  </mergeCells>
  <dataValidations count="2">
    <dataValidation type="list" allowBlank="1" showInputMessage="1" showErrorMessage="1" sqref="F22 F24 F26:F27 F18">
      <formula1>yesno</formula1>
    </dataValidation>
    <dataValidation type="list" allowBlank="1" showInputMessage="1" showErrorMessage="1" sqref="F17">
      <formula1>psr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Listes!$B$8:$B$9</xm:f>
          </x14:formula1>
          <xm:sqref>F23</xm:sqref>
        </x14:dataValidation>
        <x14:dataValidation type="list" allowBlank="1" showInputMessage="1" showErrorMessage="1">
          <x14:formula1>
            <xm:f>Listes!$B$14:$B$15</xm:f>
          </x14:formula1>
          <xm:sqref>F25</xm:sqref>
        </x14:dataValidation>
        <x14:dataValidation type="list" allowBlank="1" showInputMessage="1" showErrorMessage="1">
          <x14:formula1>
            <xm:f>Listes!$B$20:$B$21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view="pageBreakPreview" zoomScale="98" zoomScaleNormal="100" zoomScaleSheetLayoutView="98" zoomScalePageLayoutView="84" workbookViewId="0">
      <selection activeCell="C39" sqref="C39"/>
    </sheetView>
  </sheetViews>
  <sheetFormatPr baseColWidth="10" defaultRowHeight="15"/>
  <cols>
    <col min="1" max="1" width="4.42578125" style="27" customWidth="1"/>
    <col min="2" max="2" width="12.140625" style="27" customWidth="1"/>
    <col min="3" max="3" width="12.5703125" style="27" customWidth="1"/>
    <col min="4" max="5" width="11" style="27" customWidth="1"/>
    <col min="6" max="6" width="2.140625" style="27" customWidth="1"/>
    <col min="7" max="7" width="28.140625" style="27" customWidth="1"/>
    <col min="8" max="8" width="3" style="27" customWidth="1"/>
    <col min="9" max="9" width="1.7109375" style="27" customWidth="1"/>
    <col min="10" max="16384" width="11.42578125" style="27"/>
  </cols>
  <sheetData>
    <row r="2" spans="1:9" ht="15.75">
      <c r="D2" s="28"/>
      <c r="E2" s="28"/>
      <c r="G2" s="28"/>
      <c r="H2" s="28"/>
      <c r="I2" s="269" t="s">
        <v>669</v>
      </c>
    </row>
    <row r="3" spans="1:9" ht="15.75">
      <c r="D3" s="28"/>
      <c r="E3" s="28"/>
      <c r="H3" s="28"/>
      <c r="I3" s="28" t="s">
        <v>667</v>
      </c>
    </row>
    <row r="4" spans="1:9" ht="15.75">
      <c r="D4" s="28"/>
      <c r="E4" s="28"/>
      <c r="H4" s="28"/>
      <c r="I4" s="28" t="s">
        <v>668</v>
      </c>
    </row>
    <row r="5" spans="1:9" ht="15.75">
      <c r="D5" s="28"/>
      <c r="E5" s="28"/>
      <c r="H5" s="28"/>
      <c r="I5" s="28" t="s">
        <v>261</v>
      </c>
    </row>
    <row r="6" spans="1:9" ht="15.75">
      <c r="D6" s="28"/>
      <c r="E6" s="28"/>
      <c r="H6" s="269"/>
      <c r="I6" s="269" t="s">
        <v>684</v>
      </c>
    </row>
    <row r="9" spans="1:9" ht="24.75" customHeight="1">
      <c r="A9" s="341" t="s">
        <v>327</v>
      </c>
      <c r="B9" s="341"/>
      <c r="C9" s="341"/>
      <c r="D9" s="341"/>
      <c r="E9" s="341"/>
      <c r="F9" s="341"/>
      <c r="G9" s="341"/>
      <c r="H9" s="341"/>
    </row>
    <row r="10" spans="1:9" ht="24.75" customHeight="1">
      <c r="A10" s="342" t="s">
        <v>263</v>
      </c>
      <c r="B10" s="342"/>
      <c r="C10" s="342"/>
      <c r="D10" s="342"/>
      <c r="E10" s="342"/>
      <c r="F10" s="342"/>
      <c r="G10" s="342"/>
      <c r="H10" s="342"/>
    </row>
    <row r="12" spans="1:9" ht="15.75">
      <c r="A12" s="51"/>
      <c r="B12" s="52"/>
      <c r="C12" s="52"/>
      <c r="D12" s="52"/>
      <c r="E12" s="52"/>
      <c r="F12" s="52"/>
      <c r="G12" s="52"/>
      <c r="H12" s="52"/>
    </row>
    <row r="13" spans="1:9" ht="15.75">
      <c r="A13" s="52"/>
      <c r="B13" s="53"/>
      <c r="C13" s="53"/>
      <c r="D13" s="54"/>
      <c r="E13" s="54"/>
      <c r="F13" s="52"/>
      <c r="G13" s="52"/>
      <c r="H13" s="52"/>
    </row>
    <row r="14" spans="1:9" ht="15.75">
      <c r="A14" s="52"/>
      <c r="B14" s="55" t="s">
        <v>328</v>
      </c>
      <c r="C14" s="53"/>
      <c r="D14" s="54"/>
      <c r="E14" s="54"/>
      <c r="F14" s="52"/>
      <c r="G14" s="52"/>
      <c r="H14" s="52"/>
    </row>
    <row r="15" spans="1:9" ht="15.75">
      <c r="A15" s="52"/>
      <c r="B15" s="53"/>
      <c r="C15" s="53"/>
      <c r="D15" s="54"/>
      <c r="E15" s="54"/>
      <c r="F15" s="52"/>
      <c r="G15" s="52"/>
      <c r="H15" s="52"/>
    </row>
    <row r="16" spans="1:9" ht="15.75">
      <c r="A16" s="52"/>
      <c r="B16" s="53" t="str">
        <f>"With the title : "&amp;'Input Data'!F7&amp;""</f>
        <v xml:space="preserve">With the title : </v>
      </c>
      <c r="C16" s="53"/>
      <c r="D16" s="54"/>
      <c r="E16" s="54"/>
      <c r="F16" s="52"/>
      <c r="G16" s="52"/>
      <c r="H16" s="52"/>
    </row>
    <row r="17" spans="1:8" ht="15.75">
      <c r="A17" s="52"/>
      <c r="B17" s="55" t="str">
        <f>"PEP ecopassport number : "&amp;'Input Data'!F6&amp;""</f>
        <v xml:space="preserve">PEP ecopassport number : </v>
      </c>
      <c r="C17" s="55"/>
      <c r="D17" s="56"/>
      <c r="E17" s="56"/>
      <c r="F17" s="52"/>
      <c r="G17" s="52"/>
      <c r="H17" s="52"/>
    </row>
    <row r="18" spans="1:8" ht="15.75">
      <c r="A18" s="52"/>
      <c r="B18" s="55" t="s">
        <v>329</v>
      </c>
      <c r="C18" s="53">
        <f>'Input Data'!F9</f>
        <v>0</v>
      </c>
      <c r="D18" s="54"/>
      <c r="E18" s="54"/>
      <c r="F18" s="52"/>
      <c r="G18" s="52"/>
      <c r="H18" s="52"/>
    </row>
    <row r="19" spans="1:8" ht="15.75">
      <c r="A19" s="52"/>
      <c r="B19" s="53"/>
      <c r="C19" s="53">
        <f>'Input Data'!F10</f>
        <v>0</v>
      </c>
      <c r="D19" s="53"/>
      <c r="E19" s="57"/>
      <c r="F19" s="57"/>
      <c r="G19" s="57"/>
      <c r="H19" s="52"/>
    </row>
    <row r="20" spans="1:8" ht="15.75">
      <c r="A20" s="52"/>
      <c r="B20" s="53" t="str">
        <f>IF('Input Data'!F11="","","On behalf of ")</f>
        <v/>
      </c>
      <c r="C20" s="53" t="str">
        <f>IF('Input Data'!F11="","",'Input Data'!F11)</f>
        <v/>
      </c>
      <c r="D20" s="53"/>
      <c r="E20" s="57"/>
      <c r="F20" s="57"/>
      <c r="G20" s="57"/>
      <c r="H20" s="52"/>
    </row>
    <row r="21" spans="1:8" ht="15.75">
      <c r="A21" s="52"/>
      <c r="B21" s="53"/>
      <c r="C21" s="53" t="str">
        <f>IF('Input Data'!F11="","",'Input Data'!F12)</f>
        <v/>
      </c>
      <c r="D21" s="53"/>
      <c r="E21" s="57"/>
      <c r="F21" s="57"/>
      <c r="G21" s="57"/>
      <c r="H21" s="52"/>
    </row>
    <row r="22" spans="1:8" ht="15.75">
      <c r="A22" s="52"/>
      <c r="B22" s="68" t="str">
        <f>"Publication date :  "&amp;'Input Data'!F13&amp;""</f>
        <v xml:space="preserve">Publication date :  </v>
      </c>
      <c r="C22" s="52"/>
      <c r="D22" s="52"/>
      <c r="E22" s="52"/>
      <c r="F22" s="52"/>
      <c r="G22" s="52"/>
      <c r="H22" s="52"/>
    </row>
    <row r="23" spans="1:8" ht="15.75">
      <c r="A23" s="58"/>
      <c r="B23" s="52"/>
      <c r="C23" s="52"/>
      <c r="D23" s="52"/>
      <c r="E23" s="52"/>
      <c r="F23" s="52"/>
      <c r="G23" s="52"/>
      <c r="H23" s="52"/>
    </row>
    <row r="24" spans="1:8" ht="15.75">
      <c r="A24" s="52"/>
      <c r="B24" s="59" t="str">
        <f>""&amp;'Input Data'!F19&amp;" - "&amp;'Input Data'!F20&amp;", accredited verifier number "&amp;'Input Data'!F21&amp;" declares"</f>
        <v xml:space="preserve"> - , accredited verifier number  declares</v>
      </c>
      <c r="C24" s="59"/>
      <c r="D24" s="52"/>
      <c r="E24" s="57"/>
      <c r="F24" s="57"/>
      <c r="G24" s="57"/>
      <c r="H24" s="52"/>
    </row>
    <row r="25" spans="1:8" ht="15.75">
      <c r="A25" s="52"/>
      <c r="B25" s="59"/>
      <c r="C25" s="59"/>
      <c r="D25" s="52"/>
      <c r="E25" s="57"/>
      <c r="F25" s="57"/>
      <c r="G25" s="57"/>
      <c r="H25" s="52"/>
    </row>
    <row r="26" spans="1:8" ht="15.75" customHeight="1">
      <c r="A26" s="52"/>
      <c r="B26" s="69" t="s">
        <v>330</v>
      </c>
      <c r="C26" s="52"/>
      <c r="D26" s="52"/>
      <c r="E26" s="52"/>
      <c r="F26" s="52"/>
      <c r="G26" s="52"/>
      <c r="H26" s="52"/>
    </row>
    <row r="27" spans="1:8" ht="15.75">
      <c r="A27" s="51"/>
      <c r="B27" s="52"/>
      <c r="C27" s="52"/>
      <c r="D27" s="52"/>
      <c r="E27" s="52"/>
      <c r="F27" s="52"/>
      <c r="G27" s="52"/>
      <c r="H27" s="52"/>
    </row>
    <row r="28" spans="1:8" ht="34.5" customHeight="1">
      <c r="A28" s="52"/>
      <c r="B28" s="344" t="str">
        <f>"• that the PEP ecopassport® conforms to the 'Product Category Rules of the PEP ecopassport Program - PCR' in force ("&amp;'Input Data'!F15&amp;")"</f>
        <v>• that the PEP ecopassport® conforms to the 'Product Category Rules of the PEP ecopassport Program - PCR' in force ()</v>
      </c>
      <c r="C28" s="344"/>
      <c r="D28" s="344"/>
      <c r="E28" s="344"/>
      <c r="F28" s="344"/>
      <c r="G28" s="344"/>
      <c r="H28" s="70"/>
    </row>
    <row r="29" spans="1:8" ht="13.5" customHeight="1">
      <c r="A29" s="52"/>
      <c r="B29" s="68" t="str">
        <f>IF(ISBLANK('Input Data'!F16)," ","and Product Specific Rules ("&amp;'Input Data'!F16&amp;")")</f>
        <v xml:space="preserve"> </v>
      </c>
      <c r="C29" s="52"/>
      <c r="D29" s="52"/>
      <c r="E29" s="60"/>
      <c r="F29" s="60"/>
      <c r="G29" s="60"/>
      <c r="H29" s="52"/>
    </row>
    <row r="30" spans="1:8" ht="9" customHeight="1">
      <c r="A30" s="52"/>
      <c r="B30" s="52"/>
      <c r="C30" s="52"/>
      <c r="D30" s="52"/>
      <c r="E30" s="52"/>
      <c r="F30" s="52"/>
      <c r="G30" s="52"/>
      <c r="H30" s="52"/>
    </row>
    <row r="31" spans="1:8" ht="49.5" customHeight="1">
      <c r="A31" s="52"/>
      <c r="B31" s="345" t="str">
        <f>IF('Input Data'!F18="yes","• that the PEP ecopassport® conforms to the XP C08-100-1:2016,  if the PEP is registered on french database www.declaration-environnementale.gouv.fr.","")</f>
        <v/>
      </c>
      <c r="C31" s="345"/>
      <c r="D31" s="345"/>
      <c r="E31" s="345"/>
      <c r="F31" s="345"/>
      <c r="G31" s="345"/>
      <c r="H31" s="52"/>
    </row>
    <row r="32" spans="1:8" ht="14.25" customHeight="1">
      <c r="A32" s="52"/>
      <c r="B32" s="61"/>
      <c r="C32" s="62"/>
      <c r="D32" s="52"/>
      <c r="E32" s="52"/>
      <c r="F32" s="52"/>
      <c r="G32" s="52"/>
      <c r="H32" s="52"/>
    </row>
    <row r="33" spans="1:8" ht="14.25" customHeight="1">
      <c r="A33" s="52"/>
      <c r="B33" s="63"/>
      <c r="C33" s="64"/>
      <c r="D33" s="52"/>
      <c r="E33" s="52"/>
      <c r="F33" s="52"/>
      <c r="G33" s="52"/>
      <c r="H33" s="52"/>
    </row>
    <row r="34" spans="1:8" ht="12.75" customHeight="1">
      <c r="A34" s="52"/>
      <c r="B34" s="63"/>
      <c r="C34" s="64"/>
      <c r="D34" s="52"/>
      <c r="E34" s="52"/>
      <c r="F34" s="52"/>
      <c r="G34" s="52"/>
      <c r="H34" s="52"/>
    </row>
    <row r="35" spans="1:8" ht="11.25" customHeight="1">
      <c r="A35" s="52"/>
      <c r="B35" s="63" t="s">
        <v>331</v>
      </c>
      <c r="C35" s="71">
        <f>'Input Data'!F30</f>
        <v>0</v>
      </c>
      <c r="D35" s="52"/>
      <c r="E35" s="52"/>
      <c r="F35" s="52"/>
      <c r="G35" s="52"/>
      <c r="H35" s="52"/>
    </row>
    <row r="36" spans="1:8" ht="15.75">
      <c r="A36" s="52"/>
      <c r="B36" s="59"/>
      <c r="C36" s="59"/>
      <c r="D36" s="52"/>
      <c r="E36" s="52"/>
      <c r="F36" s="52"/>
      <c r="G36" s="52"/>
      <c r="H36" s="52"/>
    </row>
    <row r="37" spans="1:8" ht="15.75">
      <c r="A37" s="52"/>
      <c r="B37" s="65" t="s">
        <v>332</v>
      </c>
      <c r="C37" s="66"/>
      <c r="D37" s="52"/>
      <c r="E37" s="52"/>
      <c r="F37" s="52"/>
      <c r="G37" s="52"/>
      <c r="H37" s="52"/>
    </row>
    <row r="38" spans="1:8" ht="15.75">
      <c r="A38" s="52"/>
      <c r="B38" s="65"/>
      <c r="C38" s="66"/>
      <c r="D38" s="52"/>
      <c r="E38" s="52"/>
      <c r="F38" s="67"/>
      <c r="G38" s="52"/>
      <c r="H38" s="52"/>
    </row>
    <row r="39" spans="1:8" ht="15.75">
      <c r="A39" s="52"/>
      <c r="B39" s="65"/>
      <c r="C39" s="66"/>
      <c r="D39" s="52"/>
      <c r="E39" s="52"/>
      <c r="F39" s="52"/>
      <c r="G39" s="52"/>
      <c r="H39" s="52"/>
    </row>
    <row r="40" spans="1:8" ht="8.25" customHeight="1">
      <c r="A40" s="52"/>
      <c r="B40" s="52"/>
      <c r="C40" s="52"/>
      <c r="D40" s="52"/>
      <c r="E40" s="52"/>
      <c r="F40" s="52"/>
      <c r="G40" s="52"/>
      <c r="H40" s="52"/>
    </row>
    <row r="41" spans="1:8" ht="15.75">
      <c r="A41" s="52"/>
      <c r="B41" s="59"/>
      <c r="C41" s="59"/>
      <c r="D41" s="52"/>
      <c r="E41" s="52"/>
      <c r="F41" s="52"/>
      <c r="G41" s="52"/>
      <c r="H41" s="52"/>
    </row>
    <row r="42" spans="1:8" ht="15.75" customHeight="1">
      <c r="B42" s="343" t="str">
        <f>""&amp;'Input Data'!F28&amp;""</f>
        <v/>
      </c>
      <c r="C42" s="343"/>
      <c r="D42" s="343"/>
      <c r="E42" s="343"/>
      <c r="F42" s="343"/>
      <c r="G42" s="343"/>
      <c r="H42" s="343"/>
    </row>
  </sheetData>
  <mergeCells count="5">
    <mergeCell ref="A9:H9"/>
    <mergeCell ref="A10:H10"/>
    <mergeCell ref="B42:H42"/>
    <mergeCell ref="B28:G28"/>
    <mergeCell ref="B31:G31"/>
  </mergeCells>
  <pageMargins left="0.5" right="0.56000000000000005" top="0.75" bottom="0.90525793650793651" header="0.3" footer="0.63244047619047616"/>
  <pageSetup paperSize="9" orientation="portrait" r:id="rId1"/>
  <headerFooter>
    <oddFooter>&amp;L
PEP-RE0002-ed3.1-EN-2020 05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view="pageBreakPreview" zoomScale="90" zoomScaleNormal="100" zoomScaleSheetLayoutView="90" zoomScalePageLayoutView="84" workbookViewId="0">
      <selection activeCell="I11" sqref="I11"/>
    </sheetView>
  </sheetViews>
  <sheetFormatPr baseColWidth="10" defaultRowHeight="15"/>
  <cols>
    <col min="1" max="1" width="4.42578125" style="27" customWidth="1"/>
    <col min="2" max="2" width="23.42578125" style="27" customWidth="1"/>
    <col min="3" max="3" width="2.140625" style="27" customWidth="1"/>
    <col min="4" max="5" width="11" style="27" customWidth="1"/>
    <col min="6" max="6" width="2.140625" style="27" customWidth="1"/>
    <col min="7" max="7" width="14.85546875" style="27" customWidth="1"/>
    <col min="8" max="8" width="2.28515625" style="27" customWidth="1"/>
    <col min="9" max="9" width="19.140625" style="27" customWidth="1"/>
    <col min="10" max="16384" width="11.42578125" style="27"/>
  </cols>
  <sheetData>
    <row r="2" spans="1:9" ht="15.75">
      <c r="D2" s="28"/>
      <c r="E2" s="28"/>
      <c r="H2" s="28"/>
      <c r="I2" s="28" t="s">
        <v>666</v>
      </c>
    </row>
    <row r="3" spans="1:9" ht="15.75">
      <c r="D3" s="28"/>
      <c r="E3" s="28"/>
      <c r="H3" s="28"/>
      <c r="I3" s="28" t="s">
        <v>667</v>
      </c>
    </row>
    <row r="4" spans="1:9" ht="15.75">
      <c r="D4" s="28"/>
      <c r="E4" s="28"/>
      <c r="H4" s="28"/>
      <c r="I4" s="28" t="s">
        <v>668</v>
      </c>
    </row>
    <row r="5" spans="1:9" ht="15.75">
      <c r="D5" s="28"/>
      <c r="E5" s="28"/>
      <c r="H5" s="28"/>
      <c r="I5" s="28" t="s">
        <v>261</v>
      </c>
    </row>
    <row r="6" spans="1:9" ht="15.75">
      <c r="D6" s="28"/>
      <c r="E6" s="28"/>
      <c r="H6" s="28"/>
      <c r="I6" s="269" t="s">
        <v>684</v>
      </c>
    </row>
    <row r="9" spans="1:9" ht="24.75" customHeight="1">
      <c r="A9" s="341" t="s">
        <v>262</v>
      </c>
      <c r="B9" s="341"/>
      <c r="C9" s="341"/>
      <c r="D9" s="341"/>
      <c r="E9" s="341"/>
      <c r="F9" s="341"/>
      <c r="G9" s="341"/>
      <c r="H9" s="341"/>
      <c r="I9" s="341"/>
    </row>
    <row r="10" spans="1:9" ht="24.75" customHeight="1">
      <c r="A10" s="342" t="s">
        <v>263</v>
      </c>
      <c r="B10" s="342"/>
      <c r="C10" s="342"/>
      <c r="D10" s="342"/>
      <c r="E10" s="342"/>
      <c r="F10" s="342"/>
      <c r="G10" s="342"/>
      <c r="H10" s="342"/>
      <c r="I10" s="342"/>
    </row>
    <row r="12" spans="1:9" ht="15.75">
      <c r="A12" s="29" t="s">
        <v>264</v>
      </c>
    </row>
    <row r="13" spans="1:9" ht="15.75">
      <c r="B13" s="30" t="str">
        <f>"- PEP ecopassport® n° : "&amp;'Input Data'!F6&amp;""</f>
        <v xml:space="preserve">- PEP ecopassport® n° : </v>
      </c>
      <c r="C13" s="30"/>
      <c r="D13" s="37"/>
      <c r="E13" s="37"/>
    </row>
    <row r="14" spans="1:9" ht="15.75">
      <c r="B14" s="30" t="str">
        <f>"- Title : "&amp;'Input Data'!F7&amp;""</f>
        <v xml:space="preserve">- Title : </v>
      </c>
      <c r="C14" s="30"/>
      <c r="D14" s="37"/>
      <c r="E14" s="37"/>
    </row>
    <row r="15" spans="1:9" ht="15.75">
      <c r="B15" s="30" t="str">
        <f>"- Author : "&amp;'Input Data'!F8&amp;""</f>
        <v xml:space="preserve">- Author : </v>
      </c>
      <c r="C15" s="30"/>
      <c r="D15" s="37"/>
      <c r="E15" s="37"/>
    </row>
    <row r="16" spans="1:9" ht="15.75">
      <c r="B16" s="30" t="s">
        <v>335</v>
      </c>
      <c r="C16" s="37">
        <f>'Input Data'!F9</f>
        <v>0</v>
      </c>
      <c r="D16" s="37"/>
      <c r="E16" s="37"/>
    </row>
    <row r="17" spans="1:7" ht="15.75">
      <c r="B17" s="31" t="s">
        <v>336</v>
      </c>
      <c r="C17" s="43">
        <f>'Input Data'!F10</f>
        <v>0</v>
      </c>
      <c r="D17" s="43"/>
      <c r="E17" s="43"/>
    </row>
    <row r="18" spans="1:7" ht="15.75">
      <c r="B18" s="30" t="str">
        <f>IF('Input Data'!F11="","","- On behalf of :")</f>
        <v/>
      </c>
      <c r="C18" s="43" t="str">
        <f>IF('Input Data'!F11="","",'Input Data'!F11)</f>
        <v/>
      </c>
      <c r="D18" s="43"/>
      <c r="E18" s="43"/>
    </row>
    <row r="19" spans="1:7" ht="15.75">
      <c r="B19" s="31"/>
      <c r="C19" s="43" t="str">
        <f>IF('Input Data'!F11="","",'Input Data'!F12)</f>
        <v/>
      </c>
      <c r="D19" s="43"/>
      <c r="E19" s="43"/>
    </row>
    <row r="20" spans="1:7" ht="15.75">
      <c r="B20" s="30" t="str">
        <f>"- Edition date : "&amp;'Input Data'!F13&amp;""</f>
        <v xml:space="preserve">- Edition date : </v>
      </c>
      <c r="C20" s="30"/>
      <c r="D20" s="37"/>
      <c r="E20" s="37"/>
    </row>
    <row r="21" spans="1:7" ht="15.75">
      <c r="B21" s="30" t="str">
        <f>"- LCA report of the PEP : "&amp;'Input Data'!F14&amp;""</f>
        <v xml:space="preserve">- LCA report of the PEP : </v>
      </c>
      <c r="C21" s="30"/>
      <c r="D21" s="30"/>
      <c r="E21" s="42"/>
      <c r="F21" s="42"/>
      <c r="G21" s="42"/>
    </row>
    <row r="23" spans="1:7" ht="15.75">
      <c r="A23" s="32" t="s">
        <v>266</v>
      </c>
    </row>
    <row r="24" spans="1:7" ht="15.75">
      <c r="B24" s="33" t="str">
        <f>"- PCR  « Product Category Rules » : "&amp;'Input Data'!F15&amp;""</f>
        <v xml:space="preserve">- PCR  « Product Category Rules » : </v>
      </c>
      <c r="C24" s="33"/>
      <c r="E24" s="42"/>
      <c r="F24" s="42"/>
      <c r="G24" s="42"/>
    </row>
    <row r="25" spans="1:7" ht="15.75">
      <c r="B25" s="33" t="str">
        <f>IF(ISBLANK('Input Data'!F16),"","- Product Specific Rules : "&amp;'Input Data'!F16&amp;"")</f>
        <v/>
      </c>
      <c r="C25" s="33"/>
      <c r="E25" s="42"/>
      <c r="F25" s="42"/>
      <c r="G25" s="42"/>
    </row>
    <row r="26" spans="1:7" ht="15.75" customHeight="1"/>
    <row r="27" spans="1:7" ht="15.75">
      <c r="A27" s="29" t="s">
        <v>267</v>
      </c>
    </row>
    <row r="28" spans="1:7" ht="15.75">
      <c r="B28" s="33" t="str">
        <f>"- Verification done by "&amp;'Input Data'!F19&amp;" - "&amp;'Input Data'!F20&amp;", with accredited verifier number "&amp;'Input Data'!F21&amp;""</f>
        <v xml:space="preserve">- Verification done by  - , with accredited verifier number </v>
      </c>
      <c r="C28" s="33"/>
      <c r="E28" s="41"/>
      <c r="F28" s="41"/>
      <c r="G28" s="41"/>
    </row>
    <row r="29" spans="1:7">
      <c r="E29" s="41"/>
      <c r="F29" s="41"/>
      <c r="G29" s="41"/>
    </row>
    <row r="30" spans="1:7" ht="9" customHeight="1"/>
    <row r="31" spans="1:7" ht="15.75">
      <c r="B31" s="33" t="s">
        <v>268</v>
      </c>
      <c r="C31" s="33"/>
    </row>
    <row r="32" spans="1:7" ht="14.25" customHeight="1">
      <c r="B32" s="34" t="s">
        <v>297</v>
      </c>
      <c r="C32" s="44" t="str">
        <f>IF('Input Data'!F22="yes","x","")</f>
        <v/>
      </c>
    </row>
    <row r="33" spans="1:9" ht="14.25" customHeight="1">
      <c r="B33" s="34"/>
      <c r="C33" s="127"/>
    </row>
    <row r="34" spans="1:9" ht="14.25" customHeight="1">
      <c r="B34" s="38" t="str">
        <f>"o   "&amp;'Input Data'!F23&amp;""</f>
        <v xml:space="preserve">o   </v>
      </c>
      <c r="C34" s="45" t="s">
        <v>296</v>
      </c>
    </row>
    <row r="35" spans="1:9" ht="12.75" customHeight="1">
      <c r="B35" s="38" t="s">
        <v>300</v>
      </c>
      <c r="C35" s="45" t="str">
        <f>IF('Input Data'!F24="yes","x","")</f>
        <v/>
      </c>
    </row>
    <row r="36" spans="1:9" ht="11.25" customHeight="1"/>
    <row r="37" spans="1:9" ht="15.75">
      <c r="B37" s="33" t="s">
        <v>269</v>
      </c>
      <c r="C37" s="33"/>
    </row>
    <row r="38" spans="1:9" ht="15.75">
      <c r="B38" s="46" t="str">
        <f xml:space="preserve">    "o   Verification done "&amp;'Input Data'!F25&amp;""</f>
        <v xml:space="preserve">o   Verification done </v>
      </c>
      <c r="C38" s="35"/>
    </row>
    <row r="39" spans="1:9" ht="15.75">
      <c r="B39" s="46" t="s">
        <v>305</v>
      </c>
      <c r="C39" s="35"/>
      <c r="F39" s="47" t="str">
        <f>IF('Input Data'!F26="yes","x","")</f>
        <v/>
      </c>
    </row>
    <row r="40" spans="1:9" ht="15.75">
      <c r="B40" s="46" t="s">
        <v>306</v>
      </c>
      <c r="C40" s="35"/>
      <c r="H40" s="47" t="str">
        <f>IF('Input Data'!F27="yes","x","")</f>
        <v/>
      </c>
    </row>
    <row r="41" spans="1:9" ht="8.25" customHeight="1"/>
    <row r="42" spans="1:9" ht="15.75">
      <c r="B42" s="33" t="s">
        <v>270</v>
      </c>
      <c r="C42" s="33"/>
    </row>
    <row r="43" spans="1:9" ht="15.75" customHeight="1">
      <c r="B43" s="343" t="str">
        <f>""&amp;'Input Data'!F28&amp;""</f>
        <v/>
      </c>
      <c r="C43" s="343"/>
      <c r="D43" s="343"/>
      <c r="E43" s="343"/>
      <c r="F43" s="343"/>
      <c r="G43" s="343"/>
      <c r="H43" s="343"/>
      <c r="I43" s="343"/>
    </row>
    <row r="44" spans="1:9" ht="40.5" customHeight="1">
      <c r="A44" s="36"/>
      <c r="B44" s="343"/>
      <c r="C44" s="343"/>
      <c r="D44" s="343"/>
      <c r="E44" s="343"/>
      <c r="F44" s="343"/>
      <c r="G44" s="343"/>
      <c r="H44" s="343"/>
      <c r="I44" s="343"/>
    </row>
    <row r="45" spans="1:9" ht="2.25" customHeight="1"/>
    <row r="46" spans="1:9" ht="6.75" customHeight="1"/>
  </sheetData>
  <mergeCells count="3">
    <mergeCell ref="B43:I44"/>
    <mergeCell ref="A9:I9"/>
    <mergeCell ref="A10:I10"/>
  </mergeCells>
  <pageMargins left="0.5" right="0.56000000000000005" top="0.75" bottom="0.90525793650793651" header="0.3" footer="0.63244047619047616"/>
  <pageSetup paperSize="9" orientation="portrait" r:id="rId1"/>
  <headerFooter>
    <oddFooter>&amp;L
PEP-RE0001-ed4.1-EN-2020 05 28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BreakPreview" zoomScale="98" zoomScaleNormal="100" zoomScaleSheetLayoutView="98" zoomScalePageLayoutView="84" workbookViewId="0">
      <selection activeCell="J16" sqref="J16"/>
    </sheetView>
  </sheetViews>
  <sheetFormatPr baseColWidth="10" defaultRowHeight="15"/>
  <cols>
    <col min="1" max="1" width="4.42578125" style="27" customWidth="1"/>
    <col min="2" max="2" width="1.85546875" style="27" customWidth="1"/>
    <col min="3" max="3" width="23.42578125" style="27" customWidth="1"/>
    <col min="4" max="4" width="2.140625" style="27" customWidth="1"/>
    <col min="5" max="5" width="10" style="27" customWidth="1"/>
    <col min="6" max="6" width="11" style="27" customWidth="1"/>
    <col min="7" max="7" width="2.140625" style="27" customWidth="1"/>
    <col min="8" max="8" width="14.85546875" style="27" customWidth="1"/>
    <col min="9" max="9" width="2.28515625" style="27" customWidth="1"/>
    <col min="10" max="10" width="18" style="27" customWidth="1"/>
    <col min="11" max="16384" width="11.42578125" style="27"/>
  </cols>
  <sheetData>
    <row r="2" spans="1:10" ht="15.75">
      <c r="E2" s="28"/>
      <c r="F2" s="126"/>
      <c r="I2" s="28"/>
      <c r="J2" s="28" t="s">
        <v>666</v>
      </c>
    </row>
    <row r="3" spans="1:10" ht="15.75">
      <c r="E3" s="28"/>
      <c r="F3" s="28"/>
      <c r="I3" s="28"/>
      <c r="J3" s="28" t="s">
        <v>667</v>
      </c>
    </row>
    <row r="4" spans="1:10" ht="15.75">
      <c r="E4" s="28"/>
      <c r="F4" s="28"/>
      <c r="I4" s="28"/>
      <c r="J4" s="28" t="s">
        <v>668</v>
      </c>
    </row>
    <row r="5" spans="1:10" ht="15.75">
      <c r="E5" s="28"/>
      <c r="F5" s="28"/>
      <c r="I5" s="28"/>
      <c r="J5" s="28" t="s">
        <v>261</v>
      </c>
    </row>
    <row r="6" spans="1:10" ht="15.75">
      <c r="E6" s="28"/>
      <c r="F6" s="28"/>
      <c r="I6" s="28"/>
      <c r="J6" s="269" t="s">
        <v>684</v>
      </c>
    </row>
    <row r="9" spans="1:10" ht="24.75" customHeight="1">
      <c r="A9" s="341" t="s">
        <v>271</v>
      </c>
      <c r="B9" s="341"/>
      <c r="C9" s="341"/>
      <c r="D9" s="341"/>
      <c r="E9" s="341"/>
      <c r="F9" s="341"/>
      <c r="G9" s="341"/>
      <c r="H9" s="341"/>
      <c r="I9" s="341"/>
      <c r="J9" s="341"/>
    </row>
    <row r="10" spans="1:10" ht="24.75" customHeight="1">
      <c r="A10" s="342" t="s">
        <v>263</v>
      </c>
      <c r="B10" s="342"/>
      <c r="C10" s="342"/>
      <c r="D10" s="342"/>
      <c r="E10" s="342"/>
      <c r="F10" s="342"/>
      <c r="G10" s="342"/>
      <c r="H10" s="342"/>
      <c r="I10" s="342"/>
      <c r="J10" s="342"/>
    </row>
    <row r="13" spans="1:10" ht="15.75">
      <c r="A13" s="29" t="s">
        <v>311</v>
      </c>
      <c r="B13" s="29"/>
    </row>
    <row r="14" spans="1:10" ht="15.75">
      <c r="C14" s="30" t="s">
        <v>265</v>
      </c>
      <c r="D14" s="30"/>
      <c r="E14" s="37">
        <f>'Input Data'!F6</f>
        <v>0</v>
      </c>
      <c r="F14" s="37"/>
    </row>
    <row r="15" spans="1:10" ht="15.75">
      <c r="C15" s="30" t="s">
        <v>272</v>
      </c>
      <c r="D15" s="30"/>
      <c r="E15" s="37">
        <f>'Input Data'!F7</f>
        <v>0</v>
      </c>
      <c r="F15" s="37"/>
    </row>
    <row r="16" spans="1:10" ht="15.75">
      <c r="C16" s="30" t="s">
        <v>273</v>
      </c>
      <c r="D16" s="30"/>
      <c r="E16" s="37">
        <f>'Input Data'!F8</f>
        <v>0</v>
      </c>
      <c r="F16" s="37"/>
    </row>
    <row r="17" spans="1:8" ht="18.75">
      <c r="C17" s="48" t="s">
        <v>553</v>
      </c>
      <c r="D17" s="30"/>
      <c r="E17" s="37">
        <f>'Input Data'!F9</f>
        <v>0</v>
      </c>
      <c r="F17" s="37"/>
    </row>
    <row r="18" spans="1:8" ht="15.75">
      <c r="C18" s="31"/>
      <c r="D18" s="31"/>
      <c r="E18" s="43">
        <f>'Input Data'!F10</f>
        <v>0</v>
      </c>
      <c r="F18" s="43"/>
    </row>
    <row r="19" spans="1:8" ht="15.75">
      <c r="C19" s="30" t="str">
        <f>IF('Input Data'!F11="","","- Pour le compte de : ")</f>
        <v/>
      </c>
      <c r="D19" s="31"/>
      <c r="E19" s="43" t="str">
        <f>IF('Input Data'!F11="","",'Input Data'!F11)</f>
        <v/>
      </c>
      <c r="F19" s="43"/>
    </row>
    <row r="20" spans="1:8" ht="15.75">
      <c r="C20" s="31"/>
      <c r="D20" s="31"/>
      <c r="E20" s="43" t="str">
        <f>IF('Input Data'!F11="","",'Input Data'!F12)</f>
        <v/>
      </c>
      <c r="F20" s="43"/>
    </row>
    <row r="21" spans="1:8" ht="15.75">
      <c r="C21" s="30" t="s">
        <v>274</v>
      </c>
      <c r="D21" s="30"/>
      <c r="E21" s="37">
        <f>'Input Data'!F13</f>
        <v>0</v>
      </c>
      <c r="F21" s="37"/>
    </row>
    <row r="22" spans="1:8" ht="15.75">
      <c r="C22" s="30" t="s">
        <v>275</v>
      </c>
      <c r="D22" s="30"/>
      <c r="E22" s="30"/>
      <c r="F22" s="42">
        <f>'Input Data'!F14</f>
        <v>0</v>
      </c>
      <c r="G22" s="42"/>
      <c r="H22" s="42"/>
    </row>
    <row r="24" spans="1:8" ht="15.75">
      <c r="A24" s="32" t="s">
        <v>276</v>
      </c>
      <c r="B24" s="32"/>
    </row>
    <row r="25" spans="1:8" ht="15.75">
      <c r="C25" s="33" t="s">
        <v>312</v>
      </c>
      <c r="D25" s="33"/>
      <c r="F25" s="42"/>
      <c r="G25" s="42">
        <f>'Input Data'!F15</f>
        <v>0</v>
      </c>
      <c r="H25" s="42"/>
    </row>
    <row r="26" spans="1:8" ht="15.75">
      <c r="C26" s="33" t="str">
        <f>IF(ISBLANK('Input Data'!F16),"","- Règles spécifiques par catégorie de produits : "&amp;'Input Data'!F16&amp;"")</f>
        <v/>
      </c>
      <c r="D26" s="33"/>
      <c r="F26" s="42"/>
      <c r="G26" s="42">
        <f>'Input Data'!F16</f>
        <v>0</v>
      </c>
      <c r="H26" s="42"/>
    </row>
    <row r="27" spans="1:8" ht="15.75" customHeight="1"/>
    <row r="28" spans="1:8" ht="15.75">
      <c r="A28" s="29" t="s">
        <v>277</v>
      </c>
      <c r="B28" s="29"/>
    </row>
    <row r="29" spans="1:8" ht="15.75">
      <c r="C29" s="33" t="s">
        <v>313</v>
      </c>
      <c r="D29" s="33"/>
      <c r="F29" s="41">
        <f>'Input Data'!F19</f>
        <v>0</v>
      </c>
      <c r="G29" s="41"/>
      <c r="H29" s="41"/>
    </row>
    <row r="30" spans="1:8" ht="15.75">
      <c r="C30" s="49" t="s">
        <v>278</v>
      </c>
      <c r="F30" s="41"/>
      <c r="G30" s="41"/>
      <c r="H30" s="41">
        <f>'Input Data'!F21</f>
        <v>0</v>
      </c>
    </row>
    <row r="31" spans="1:8" ht="9" customHeight="1"/>
    <row r="32" spans="1:8" ht="15.75">
      <c r="C32" s="33" t="s">
        <v>279</v>
      </c>
      <c r="D32" s="33"/>
    </row>
    <row r="33" spans="1:12" ht="14.25" customHeight="1">
      <c r="B33" s="27" t="s">
        <v>314</v>
      </c>
      <c r="C33" s="38" t="s">
        <v>315</v>
      </c>
      <c r="D33" s="44" t="str">
        <f>IF('Input Data'!F22="yes","x","")</f>
        <v/>
      </c>
    </row>
    <row r="34" spans="1:12" ht="14.25" customHeight="1">
      <c r="B34" s="27" t="s">
        <v>314</v>
      </c>
      <c r="C34" s="38">
        <f>'Input Data'!F23</f>
        <v>0</v>
      </c>
      <c r="D34" s="45" t="s">
        <v>296</v>
      </c>
    </row>
    <row r="35" spans="1:12" ht="12.75" customHeight="1">
      <c r="B35" s="27" t="s">
        <v>314</v>
      </c>
      <c r="C35" s="38" t="s">
        <v>316</v>
      </c>
      <c r="D35" s="45" t="str">
        <f>IF('Input Data'!F24="yes","x","")</f>
        <v/>
      </c>
    </row>
    <row r="36" spans="1:12" ht="11.25" customHeight="1"/>
    <row r="37" spans="1:12" ht="15.75">
      <c r="C37" s="33" t="s">
        <v>280</v>
      </c>
      <c r="D37" s="33"/>
    </row>
    <row r="38" spans="1:12" ht="15.75">
      <c r="C38" s="46" t="str">
        <f xml:space="preserve">    "o   Vérification réalisée "&amp;'Input Data'!F25&amp;""</f>
        <v xml:space="preserve">o   Vérification réalisée </v>
      </c>
      <c r="D38" s="35"/>
      <c r="L38" s="50"/>
    </row>
    <row r="39" spans="1:12" ht="15.75">
      <c r="C39" s="46" t="s">
        <v>317</v>
      </c>
      <c r="D39" s="35"/>
      <c r="I39" s="47" t="str">
        <f>IF('Input Data'!F26="yes","x","")</f>
        <v/>
      </c>
    </row>
    <row r="40" spans="1:12" ht="15.75">
      <c r="C40" s="46" t="s">
        <v>318</v>
      </c>
      <c r="D40" s="35"/>
      <c r="I40" s="47" t="str">
        <f>IF('Input Data'!F27="yes","x","")</f>
        <v/>
      </c>
    </row>
    <row r="41" spans="1:12" ht="8.25" customHeight="1"/>
    <row r="42" spans="1:12" ht="15.75">
      <c r="C42" s="33" t="s">
        <v>281</v>
      </c>
      <c r="D42" s="33"/>
    </row>
    <row r="43" spans="1:12" ht="15.75" customHeight="1">
      <c r="C43" s="343">
        <f>'Input Data'!F28</f>
        <v>0</v>
      </c>
      <c r="D43" s="343"/>
      <c r="E43" s="343"/>
      <c r="F43" s="343"/>
      <c r="G43" s="343"/>
      <c r="H43" s="343"/>
      <c r="I43" s="343"/>
      <c r="J43" s="343"/>
    </row>
    <row r="44" spans="1:12" ht="27.75" customHeight="1">
      <c r="A44" s="36"/>
      <c r="B44" s="36"/>
      <c r="C44" s="343"/>
      <c r="D44" s="343"/>
      <c r="E44" s="343"/>
      <c r="F44" s="343"/>
      <c r="G44" s="343"/>
      <c r="H44" s="343"/>
      <c r="I44" s="343"/>
      <c r="J44" s="343"/>
    </row>
    <row r="45" spans="1:12" ht="15.75">
      <c r="A45" s="29" t="s">
        <v>282</v>
      </c>
      <c r="B45" s="29"/>
    </row>
    <row r="46" spans="1:12" ht="15.75">
      <c r="C46" s="37" t="e">
        <f>VLOOKUP('Input Data'!F29,Listes!B20:C21,2)</f>
        <v>#N/A</v>
      </c>
      <c r="D46" s="37"/>
    </row>
    <row r="47" spans="1:12" ht="15.75">
      <c r="C47" s="37"/>
      <c r="D47" s="37"/>
    </row>
    <row r="48" spans="1:12" ht="2.25" customHeight="1"/>
  </sheetData>
  <mergeCells count="3">
    <mergeCell ref="A9:J9"/>
    <mergeCell ref="A10:J10"/>
    <mergeCell ref="C43:J44"/>
  </mergeCells>
  <pageMargins left="0.5" right="0.56000000000000005" top="0.75" bottom="0.90525793650793651" header="0.3" footer="0.3"/>
  <pageSetup paperSize="9" orientation="portrait" r:id="rId1"/>
  <headerFooter>
    <oddFooter>&amp;L
PEP-RE0001-ed4.1-FR-2020 05 28                                                                                                                                      Page 1 /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9"/>
  <sheetViews>
    <sheetView showGridLines="0" zoomScale="85" zoomScaleNormal="85" zoomScaleSheetLayoutView="85" workbookViewId="0">
      <pane xSplit="5" ySplit="4" topLeftCell="F5" activePane="bottomRight" state="frozen"/>
      <selection activeCell="N50" sqref="N50"/>
      <selection pane="topRight" activeCell="N50" sqref="N50"/>
      <selection pane="bottomLeft" activeCell="N50" sqref="N50"/>
      <selection pane="bottomRight" activeCell="E13" sqref="E13"/>
    </sheetView>
  </sheetViews>
  <sheetFormatPr baseColWidth="10" defaultRowHeight="15"/>
  <cols>
    <col min="1" max="1" width="10.42578125" style="177" customWidth="1"/>
    <col min="2" max="2" width="15.7109375" style="177" customWidth="1"/>
    <col min="3" max="3" width="5.7109375" style="177" customWidth="1"/>
    <col min="4" max="4" width="150.28515625" style="177" customWidth="1"/>
    <col min="5" max="5" width="12" style="177" customWidth="1"/>
    <col min="6" max="6" width="11.140625" style="177" customWidth="1"/>
    <col min="7" max="7" width="10.42578125" style="177" customWidth="1"/>
    <col min="8" max="8" width="4.85546875" style="214" customWidth="1"/>
    <col min="9" max="9" width="9.28515625" style="177" customWidth="1"/>
    <col min="10" max="10" width="11.28515625" style="177" customWidth="1"/>
    <col min="11" max="11" width="70.28515625" style="239" customWidth="1"/>
    <col min="12" max="12" width="79" style="177" customWidth="1"/>
    <col min="13" max="13" width="9.28515625" style="177" customWidth="1"/>
    <col min="14" max="14" width="7.85546875" style="177" customWidth="1"/>
    <col min="15" max="15" width="70.28515625" style="177" customWidth="1"/>
    <col min="16" max="16" width="79" style="177" customWidth="1"/>
    <col min="17" max="16384" width="11.42578125" style="177"/>
  </cols>
  <sheetData>
    <row r="1" spans="1:16" s="3" customFormat="1" ht="23.25" customHeight="1" thickBot="1">
      <c r="A1" s="403"/>
      <c r="B1" s="403"/>
      <c r="C1" s="403"/>
      <c r="D1" s="403"/>
      <c r="E1" s="403"/>
      <c r="F1" s="403"/>
      <c r="G1" s="403"/>
      <c r="H1" s="207"/>
      <c r="I1" s="359" t="s">
        <v>626</v>
      </c>
      <c r="J1" s="360"/>
      <c r="K1" s="360"/>
      <c r="L1" s="361"/>
      <c r="M1" s="359" t="s">
        <v>552</v>
      </c>
      <c r="N1" s="360"/>
      <c r="O1" s="360"/>
      <c r="P1" s="361"/>
    </row>
    <row r="2" spans="1:16" s="3" customFormat="1" ht="23.25" customHeight="1">
      <c r="A2" s="404" t="s">
        <v>614</v>
      </c>
      <c r="B2" s="405"/>
      <c r="C2" s="405"/>
      <c r="D2" s="410">
        <f>'Input Data'!F6</f>
        <v>0</v>
      </c>
      <c r="E2" s="411"/>
      <c r="F2" s="411"/>
      <c r="G2" s="412"/>
      <c r="H2" s="207"/>
      <c r="I2" s="359"/>
      <c r="J2" s="360"/>
      <c r="K2" s="360"/>
      <c r="L2" s="361"/>
      <c r="M2" s="359"/>
      <c r="N2" s="360"/>
      <c r="O2" s="360"/>
      <c r="P2" s="361"/>
    </row>
    <row r="3" spans="1:16" s="3" customFormat="1" ht="23.25" customHeight="1">
      <c r="A3" s="406"/>
      <c r="B3" s="407"/>
      <c r="C3" s="407"/>
      <c r="D3" s="413">
        <f>'Input Data'!F14</f>
        <v>0</v>
      </c>
      <c r="E3" s="414"/>
      <c r="F3" s="414"/>
      <c r="G3" s="415"/>
      <c r="H3" s="207"/>
      <c r="I3" s="359"/>
      <c r="J3" s="360"/>
      <c r="K3" s="360"/>
      <c r="L3" s="361"/>
      <c r="M3" s="359"/>
      <c r="N3" s="360"/>
      <c r="O3" s="360"/>
      <c r="P3" s="361"/>
    </row>
    <row r="4" spans="1:16" s="3" customFormat="1" ht="23.25" customHeight="1" thickBot="1">
      <c r="A4" s="408"/>
      <c r="B4" s="409"/>
      <c r="C4" s="409"/>
      <c r="D4" s="416" t="s">
        <v>615</v>
      </c>
      <c r="E4" s="417"/>
      <c r="F4" s="417"/>
      <c r="G4" s="418"/>
      <c r="H4" s="207"/>
      <c r="I4" s="362"/>
      <c r="J4" s="363"/>
      <c r="K4" s="363"/>
      <c r="L4" s="364"/>
      <c r="M4" s="362"/>
      <c r="N4" s="363"/>
      <c r="O4" s="363"/>
      <c r="P4" s="364"/>
    </row>
    <row r="5" spans="1:16" s="3" customFormat="1" ht="23.25" customHeight="1">
      <c r="A5" s="187"/>
      <c r="B5" s="188"/>
      <c r="C5" s="188"/>
      <c r="D5" s="189"/>
      <c r="E5" s="189"/>
      <c r="F5" s="189"/>
      <c r="G5" s="264"/>
      <c r="H5" s="207"/>
      <c r="I5" s="185"/>
      <c r="J5" s="178"/>
      <c r="K5" s="224"/>
      <c r="L5" s="186"/>
      <c r="M5" s="185"/>
      <c r="N5" s="178"/>
      <c r="O5" s="178"/>
      <c r="P5" s="186"/>
    </row>
    <row r="6" spans="1:16" s="3" customFormat="1" ht="23.25" customHeight="1">
      <c r="A6" s="190"/>
      <c r="B6" s="194" t="s">
        <v>634</v>
      </c>
      <c r="C6" s="183"/>
      <c r="D6" s="184"/>
      <c r="E6" s="195" t="s">
        <v>635</v>
      </c>
      <c r="F6" s="184"/>
      <c r="G6" s="265"/>
      <c r="H6" s="207"/>
      <c r="I6" s="185"/>
      <c r="J6" s="178"/>
      <c r="K6" s="224"/>
      <c r="L6" s="186"/>
      <c r="M6" s="185"/>
      <c r="N6" s="178"/>
      <c r="O6" s="178"/>
      <c r="P6" s="186"/>
    </row>
    <row r="7" spans="1:16" s="3" customFormat="1" ht="23.25" customHeight="1">
      <c r="A7" s="190"/>
      <c r="B7" s="183"/>
      <c r="C7" s="183"/>
      <c r="D7" s="184"/>
      <c r="E7" s="184" t="str">
        <f>Listes!B61</f>
        <v>C</v>
      </c>
      <c r="F7" s="196" t="str">
        <f>Listes!C61</f>
        <v>Conform</v>
      </c>
      <c r="G7" s="265"/>
      <c r="H7" s="207"/>
      <c r="I7" s="185"/>
      <c r="J7" s="178"/>
      <c r="K7" s="224"/>
      <c r="L7" s="186"/>
      <c r="M7" s="185"/>
      <c r="N7" s="178"/>
      <c r="O7" s="178"/>
      <c r="P7" s="186"/>
    </row>
    <row r="8" spans="1:16" s="3" customFormat="1" ht="23.25" customHeight="1">
      <c r="A8" s="190"/>
      <c r="B8" s="183"/>
      <c r="C8" s="183"/>
      <c r="D8" s="184"/>
      <c r="E8" s="184" t="str">
        <f>Listes!B62</f>
        <v>NC</v>
      </c>
      <c r="F8" s="196" t="str">
        <f>Listes!C62</f>
        <v>Non Conform</v>
      </c>
      <c r="G8" s="265"/>
      <c r="H8" s="207"/>
      <c r="I8" s="185"/>
      <c r="J8" s="178"/>
      <c r="K8" s="224"/>
      <c r="L8" s="186"/>
      <c r="M8" s="185"/>
      <c r="N8" s="178"/>
      <c r="O8" s="178"/>
      <c r="P8" s="186"/>
    </row>
    <row r="9" spans="1:16" s="3" customFormat="1" ht="23.25" customHeight="1">
      <c r="A9" s="190"/>
      <c r="B9" s="183"/>
      <c r="C9" s="183"/>
      <c r="D9" s="184"/>
      <c r="E9" s="184" t="str">
        <f>Listes!B63</f>
        <v>Info Need</v>
      </c>
      <c r="F9" s="196" t="str">
        <f>Listes!C63</f>
        <v>Additional information needed</v>
      </c>
      <c r="G9" s="265"/>
      <c r="H9" s="207"/>
      <c r="I9" s="185"/>
      <c r="J9" s="178"/>
      <c r="K9" s="224"/>
      <c r="L9" s="186"/>
      <c r="M9" s="185"/>
      <c r="N9" s="178"/>
      <c r="O9" s="178"/>
      <c r="P9" s="186"/>
    </row>
    <row r="10" spans="1:16" s="3" customFormat="1" ht="23.25" customHeight="1">
      <c r="A10" s="190"/>
      <c r="B10" s="183"/>
      <c r="C10" s="183"/>
      <c r="D10" s="184"/>
      <c r="E10" s="184"/>
      <c r="F10" s="196"/>
      <c r="G10" s="265"/>
      <c r="H10" s="207"/>
      <c r="I10" s="185"/>
      <c r="J10" s="178"/>
      <c r="K10" s="224"/>
      <c r="L10" s="186"/>
      <c r="M10" s="185"/>
      <c r="N10" s="178"/>
      <c r="O10" s="178"/>
      <c r="P10" s="186"/>
    </row>
    <row r="11" spans="1:16" s="3" customFormat="1" ht="23.25" customHeight="1" thickBot="1">
      <c r="A11" s="190"/>
      <c r="B11" s="183"/>
      <c r="C11" s="183"/>
      <c r="D11" s="184"/>
      <c r="E11" s="184"/>
      <c r="F11" s="196"/>
      <c r="G11" s="265"/>
      <c r="H11" s="207"/>
      <c r="I11" s="185"/>
      <c r="J11" s="178"/>
      <c r="K11" s="224"/>
      <c r="L11" s="186"/>
      <c r="M11" s="185"/>
      <c r="N11" s="178"/>
      <c r="O11" s="178"/>
      <c r="P11" s="186"/>
    </row>
    <row r="12" spans="1:16" s="3" customFormat="1" ht="31.5" customHeight="1">
      <c r="A12" s="190"/>
      <c r="B12" s="183"/>
      <c r="C12" s="183"/>
      <c r="D12" s="184">
        <f>'Input Data'!F29</f>
        <v>0</v>
      </c>
      <c r="E12" s="179" t="str">
        <f>Listes!C61</f>
        <v>Conform</v>
      </c>
      <c r="F12" s="179">
        <f>COUNTIF(F17:F155,"C")</f>
        <v>0</v>
      </c>
      <c r="G12" s="180"/>
      <c r="H12" s="207"/>
      <c r="I12" s="185"/>
      <c r="J12" s="178"/>
      <c r="K12" s="224"/>
      <c r="L12" s="186"/>
      <c r="M12" s="185"/>
      <c r="N12" s="178"/>
      <c r="O12" s="178"/>
      <c r="P12" s="186"/>
    </row>
    <row r="13" spans="1:16" s="3" customFormat="1" ht="46.5" customHeight="1">
      <c r="A13" s="190"/>
      <c r="B13" s="183"/>
      <c r="C13" s="183"/>
      <c r="D13" s="184">
        <f>'Input Data'!F28</f>
        <v>0</v>
      </c>
      <c r="E13" s="105" t="str">
        <f>Listes!C62</f>
        <v>Non Conform</v>
      </c>
      <c r="F13" s="105">
        <f>COUNTIF(F17:F155,"NC")</f>
        <v>0</v>
      </c>
      <c r="G13" s="115"/>
      <c r="H13" s="207"/>
      <c r="I13" s="185"/>
      <c r="J13" s="178"/>
      <c r="K13" s="224"/>
      <c r="L13" s="186"/>
      <c r="M13" s="185"/>
      <c r="N13" s="178"/>
      <c r="O13" s="178"/>
      <c r="P13" s="186"/>
    </row>
    <row r="14" spans="1:16" s="3" customFormat="1" ht="46.5" customHeight="1" thickBot="1">
      <c r="A14" s="191"/>
      <c r="B14" s="192"/>
      <c r="C14" s="192"/>
      <c r="D14" s="193"/>
      <c r="E14" s="181" t="str">
        <f>Listes!C63</f>
        <v>Additional information needed</v>
      </c>
      <c r="F14" s="181">
        <f>COUNTIF(F17:F155,"Info Need")</f>
        <v>0</v>
      </c>
      <c r="G14" s="182"/>
      <c r="H14" s="207"/>
      <c r="I14" s="185"/>
      <c r="J14" s="178"/>
      <c r="K14" s="224"/>
      <c r="L14" s="186"/>
      <c r="M14" s="185"/>
      <c r="N14" s="178"/>
      <c r="O14" s="178"/>
      <c r="P14" s="186"/>
    </row>
    <row r="15" spans="1:16" s="2" customFormat="1" ht="14.25" customHeight="1">
      <c r="A15" s="394" t="s">
        <v>431</v>
      </c>
      <c r="B15" s="419" t="s">
        <v>146</v>
      </c>
      <c r="C15" s="421" t="s">
        <v>147</v>
      </c>
      <c r="D15" s="422"/>
      <c r="E15" s="425" t="s">
        <v>341</v>
      </c>
      <c r="F15" s="399" t="s">
        <v>551</v>
      </c>
      <c r="G15" s="401" t="s">
        <v>544</v>
      </c>
      <c r="H15" s="208"/>
      <c r="I15" s="365" t="s">
        <v>632</v>
      </c>
      <c r="J15" s="365" t="s">
        <v>633</v>
      </c>
      <c r="K15" s="385" t="s">
        <v>152</v>
      </c>
      <c r="L15" s="367" t="s">
        <v>153</v>
      </c>
      <c r="M15" s="365" t="s">
        <v>632</v>
      </c>
      <c r="N15" s="365" t="s">
        <v>633</v>
      </c>
      <c r="O15" s="365" t="s">
        <v>152</v>
      </c>
      <c r="P15" s="367" t="s">
        <v>153</v>
      </c>
    </row>
    <row r="16" spans="1:16" s="2" customFormat="1" ht="14.25" customHeight="1" thickBot="1">
      <c r="A16" s="395"/>
      <c r="B16" s="420"/>
      <c r="C16" s="423"/>
      <c r="D16" s="424"/>
      <c r="E16" s="426"/>
      <c r="F16" s="400"/>
      <c r="G16" s="402"/>
      <c r="H16" s="208"/>
      <c r="I16" s="366"/>
      <c r="J16" s="366"/>
      <c r="K16" s="386"/>
      <c r="L16" s="368"/>
      <c r="M16" s="366"/>
      <c r="N16" s="366"/>
      <c r="O16" s="366"/>
      <c r="P16" s="368"/>
    </row>
    <row r="17" spans="1:16" s="3" customFormat="1" ht="15.95" customHeight="1">
      <c r="A17" s="396" t="s">
        <v>430</v>
      </c>
      <c r="B17" s="387" t="s">
        <v>156</v>
      </c>
      <c r="C17" s="248">
        <v>1</v>
      </c>
      <c r="D17" s="248" t="s">
        <v>157</v>
      </c>
      <c r="E17" s="270"/>
      <c r="F17" s="271"/>
      <c r="G17" s="272"/>
      <c r="H17" s="209"/>
      <c r="I17" s="170"/>
      <c r="J17" s="171"/>
      <c r="K17" s="225"/>
      <c r="L17" s="171"/>
      <c r="M17" s="170"/>
      <c r="N17" s="171"/>
      <c r="O17" s="170"/>
      <c r="P17" s="171"/>
    </row>
    <row r="18" spans="1:16" s="3" customFormat="1" ht="15.95" customHeight="1">
      <c r="A18" s="397"/>
      <c r="B18" s="388"/>
      <c r="C18" s="273" t="s">
        <v>347</v>
      </c>
      <c r="D18" s="86" t="s">
        <v>452</v>
      </c>
      <c r="E18" s="389" t="s">
        <v>12</v>
      </c>
      <c r="F18" s="116"/>
      <c r="G18" s="266"/>
      <c r="H18" s="210"/>
      <c r="I18" s="116"/>
      <c r="J18" s="117"/>
      <c r="K18" s="226"/>
      <c r="L18" s="117"/>
      <c r="M18" s="116"/>
      <c r="N18" s="117"/>
      <c r="O18" s="116"/>
      <c r="P18" s="117"/>
    </row>
    <row r="19" spans="1:16" s="3" customFormat="1" ht="15.95" customHeight="1">
      <c r="A19" s="397"/>
      <c r="B19" s="388"/>
      <c r="C19" s="274" t="s">
        <v>348</v>
      </c>
      <c r="D19" s="87" t="s">
        <v>453</v>
      </c>
      <c r="E19" s="390"/>
      <c r="F19" s="275"/>
      <c r="G19" s="276"/>
      <c r="H19" s="210"/>
      <c r="I19" s="118"/>
      <c r="J19" s="119"/>
      <c r="K19" s="227"/>
      <c r="L19" s="119"/>
      <c r="M19" s="118"/>
      <c r="N19" s="119"/>
      <c r="O19" s="118"/>
      <c r="P19" s="119"/>
    </row>
    <row r="20" spans="1:16" s="3" customFormat="1" ht="15.95" customHeight="1">
      <c r="A20" s="397"/>
      <c r="B20" s="388"/>
      <c r="C20" s="274" t="s">
        <v>349</v>
      </c>
      <c r="D20" s="87" t="s">
        <v>454</v>
      </c>
      <c r="E20" s="390"/>
      <c r="F20" s="275"/>
      <c r="G20" s="276"/>
      <c r="H20" s="210"/>
      <c r="I20" s="118"/>
      <c r="J20" s="119"/>
      <c r="K20" s="227"/>
      <c r="L20" s="119"/>
      <c r="M20" s="118"/>
      <c r="N20" s="119"/>
      <c r="O20" s="118"/>
      <c r="P20" s="119"/>
    </row>
    <row r="21" spans="1:16" s="3" customFormat="1" ht="15.95" customHeight="1">
      <c r="A21" s="397"/>
      <c r="B21" s="388"/>
      <c r="C21" s="274" t="s">
        <v>350</v>
      </c>
      <c r="D21" s="87" t="s">
        <v>455</v>
      </c>
      <c r="E21" s="390"/>
      <c r="F21" s="275"/>
      <c r="G21" s="276"/>
      <c r="H21" s="210"/>
      <c r="I21" s="118"/>
      <c r="J21" s="119"/>
      <c r="K21" s="227"/>
      <c r="L21" s="119"/>
      <c r="M21" s="118"/>
      <c r="N21" s="119"/>
      <c r="O21" s="118"/>
      <c r="P21" s="119"/>
    </row>
    <row r="22" spans="1:16" s="3" customFormat="1" ht="15.95" customHeight="1">
      <c r="A22" s="397"/>
      <c r="B22" s="388"/>
      <c r="C22" s="274" t="s">
        <v>351</v>
      </c>
      <c r="D22" s="87" t="s">
        <v>456</v>
      </c>
      <c r="E22" s="390"/>
      <c r="F22" s="275"/>
      <c r="G22" s="276"/>
      <c r="H22" s="210"/>
      <c r="I22" s="118"/>
      <c r="J22" s="119"/>
      <c r="K22" s="227"/>
      <c r="L22" s="119"/>
      <c r="M22" s="118"/>
      <c r="N22" s="119"/>
      <c r="O22" s="118"/>
      <c r="P22" s="119"/>
    </row>
    <row r="23" spans="1:16" s="3" customFormat="1" ht="15.95" customHeight="1">
      <c r="A23" s="397"/>
      <c r="B23" s="388"/>
      <c r="C23" s="277" t="s">
        <v>351</v>
      </c>
      <c r="D23" s="88" t="s">
        <v>457</v>
      </c>
      <c r="E23" s="391"/>
      <c r="F23" s="278"/>
      <c r="G23" s="279"/>
      <c r="H23" s="210"/>
      <c r="I23" s="120"/>
      <c r="J23" s="121"/>
      <c r="K23" s="228"/>
      <c r="L23" s="121"/>
      <c r="M23" s="120"/>
      <c r="N23" s="121"/>
      <c r="O23" s="120"/>
      <c r="P23" s="121"/>
    </row>
    <row r="24" spans="1:16" s="3" customFormat="1" ht="15.95" customHeight="1">
      <c r="A24" s="397"/>
      <c r="B24" s="392" t="s">
        <v>164</v>
      </c>
      <c r="C24" s="73">
        <v>2</v>
      </c>
      <c r="D24" s="73" t="s">
        <v>432</v>
      </c>
      <c r="E24" s="280"/>
      <c r="F24" s="281"/>
      <c r="G24" s="282"/>
      <c r="H24" s="211"/>
      <c r="I24" s="107"/>
      <c r="J24" s="111"/>
      <c r="K24" s="229"/>
      <c r="L24" s="111"/>
      <c r="M24" s="107"/>
      <c r="N24" s="111"/>
      <c r="O24" s="107"/>
      <c r="P24" s="111"/>
    </row>
    <row r="25" spans="1:16" s="3" customFormat="1" ht="15.95" customHeight="1">
      <c r="A25" s="397"/>
      <c r="B25" s="392"/>
      <c r="C25" s="283" t="s">
        <v>352</v>
      </c>
      <c r="D25" s="284" t="s">
        <v>671</v>
      </c>
      <c r="E25" s="285" t="s">
        <v>28</v>
      </c>
      <c r="F25" s="116"/>
      <c r="G25" s="266"/>
      <c r="H25" s="211"/>
      <c r="I25" s="116"/>
      <c r="J25" s="117"/>
      <c r="K25" s="226"/>
      <c r="L25" s="117"/>
      <c r="M25" s="116"/>
      <c r="N25" s="117"/>
      <c r="O25" s="116"/>
      <c r="P25" s="117"/>
    </row>
    <row r="26" spans="1:16" s="3" customFormat="1" ht="15.95" customHeight="1">
      <c r="A26" s="397"/>
      <c r="B26" s="392"/>
      <c r="C26" s="286" t="s">
        <v>353</v>
      </c>
      <c r="D26" s="287" t="s">
        <v>458</v>
      </c>
      <c r="E26" s="288"/>
      <c r="F26" s="275"/>
      <c r="G26" s="276"/>
      <c r="H26" s="211"/>
      <c r="I26" s="118"/>
      <c r="J26" s="119"/>
      <c r="K26" s="227"/>
      <c r="L26" s="119"/>
      <c r="M26" s="118"/>
      <c r="N26" s="119"/>
      <c r="O26" s="118"/>
      <c r="P26" s="119"/>
    </row>
    <row r="27" spans="1:16" s="3" customFormat="1" ht="15.95" customHeight="1">
      <c r="A27" s="397"/>
      <c r="B27" s="392"/>
      <c r="C27" s="286" t="s">
        <v>354</v>
      </c>
      <c r="D27" s="287" t="s">
        <v>672</v>
      </c>
      <c r="E27" s="289" t="s">
        <v>434</v>
      </c>
      <c r="F27" s="275"/>
      <c r="G27" s="276"/>
      <c r="H27" s="211"/>
      <c r="I27" s="118"/>
      <c r="J27" s="119"/>
      <c r="K27" s="227"/>
      <c r="L27" s="119"/>
      <c r="M27" s="118"/>
      <c r="N27" s="119"/>
      <c r="O27" s="118"/>
      <c r="P27" s="119"/>
    </row>
    <row r="28" spans="1:16" s="3" customFormat="1" ht="15.95" customHeight="1">
      <c r="A28" s="397"/>
      <c r="B28" s="392"/>
      <c r="C28" s="286" t="s">
        <v>355</v>
      </c>
      <c r="D28" s="96" t="s">
        <v>459</v>
      </c>
      <c r="E28" s="138" t="s">
        <v>433</v>
      </c>
      <c r="F28" s="275"/>
      <c r="G28" s="276"/>
      <c r="H28" s="210"/>
      <c r="I28" s="118"/>
      <c r="J28" s="119"/>
      <c r="K28" s="227"/>
      <c r="L28" s="119"/>
      <c r="M28" s="118"/>
      <c r="N28" s="119"/>
      <c r="O28" s="118"/>
      <c r="P28" s="119"/>
    </row>
    <row r="29" spans="1:16" s="3" customFormat="1" ht="15.95" customHeight="1">
      <c r="A29" s="397"/>
      <c r="B29" s="392"/>
      <c r="C29" s="73">
        <v>3</v>
      </c>
      <c r="D29" s="73" t="s">
        <v>171</v>
      </c>
      <c r="E29" s="73"/>
      <c r="F29" s="242"/>
      <c r="G29" s="112"/>
      <c r="H29" s="210"/>
      <c r="I29" s="108"/>
      <c r="J29" s="112"/>
      <c r="K29" s="230"/>
      <c r="L29" s="112"/>
      <c r="M29" s="108"/>
      <c r="N29" s="112"/>
      <c r="O29" s="108"/>
      <c r="P29" s="112"/>
    </row>
    <row r="30" spans="1:16" s="3" customFormat="1" ht="28.5" customHeight="1">
      <c r="A30" s="397"/>
      <c r="B30" s="392"/>
      <c r="C30" s="78" t="s">
        <v>356</v>
      </c>
      <c r="D30" s="98" t="s">
        <v>673</v>
      </c>
      <c r="E30" s="393" t="s">
        <v>434</v>
      </c>
      <c r="F30" s="116"/>
      <c r="G30" s="266"/>
      <c r="H30" s="210"/>
      <c r="I30" s="116"/>
      <c r="J30" s="117"/>
      <c r="K30" s="226"/>
      <c r="L30" s="117"/>
      <c r="M30" s="116"/>
      <c r="N30" s="117"/>
      <c r="O30" s="116"/>
      <c r="P30" s="117"/>
    </row>
    <row r="31" spans="1:16" s="3" customFormat="1" ht="15.95" customHeight="1">
      <c r="A31" s="397"/>
      <c r="B31" s="392"/>
      <c r="C31" s="79" t="s">
        <v>357</v>
      </c>
      <c r="D31" s="96" t="s">
        <v>533</v>
      </c>
      <c r="E31" s="393"/>
      <c r="F31" s="275"/>
      <c r="G31" s="276"/>
      <c r="H31" s="210"/>
      <c r="I31" s="118"/>
      <c r="J31" s="119"/>
      <c r="K31" s="227"/>
      <c r="L31" s="119"/>
      <c r="M31" s="118"/>
      <c r="N31" s="119"/>
      <c r="O31" s="118"/>
      <c r="P31" s="119"/>
    </row>
    <row r="32" spans="1:16" s="3" customFormat="1" ht="15.95" customHeight="1">
      <c r="A32" s="397"/>
      <c r="B32" s="392"/>
      <c r="C32" s="80" t="s">
        <v>358</v>
      </c>
      <c r="D32" s="97" t="s">
        <v>674</v>
      </c>
      <c r="E32" s="393"/>
      <c r="F32" s="275"/>
      <c r="G32" s="276"/>
      <c r="H32" s="210"/>
      <c r="I32" s="118"/>
      <c r="J32" s="119"/>
      <c r="K32" s="240"/>
      <c r="L32" s="119"/>
      <c r="M32" s="118"/>
      <c r="N32" s="119"/>
      <c r="O32" s="118"/>
      <c r="P32" s="119"/>
    </row>
    <row r="33" spans="1:16" s="3" customFormat="1" ht="15.95" customHeight="1">
      <c r="A33" s="397"/>
      <c r="B33" s="392"/>
      <c r="C33" s="73">
        <v>4</v>
      </c>
      <c r="D33" s="74" t="s">
        <v>175</v>
      </c>
      <c r="E33" s="73"/>
      <c r="F33" s="242"/>
      <c r="G33" s="112"/>
      <c r="H33" s="210"/>
      <c r="I33" s="108"/>
      <c r="J33" s="112"/>
      <c r="K33" s="230"/>
      <c r="L33" s="112"/>
      <c r="M33" s="108"/>
      <c r="N33" s="112"/>
      <c r="O33" s="108"/>
      <c r="P33" s="112"/>
    </row>
    <row r="34" spans="1:16" s="3" customFormat="1" ht="15.95" customHeight="1">
      <c r="A34" s="397"/>
      <c r="B34" s="392"/>
      <c r="C34" s="283" t="s">
        <v>359</v>
      </c>
      <c r="D34" s="98" t="s">
        <v>451</v>
      </c>
      <c r="E34" s="172" t="s">
        <v>33</v>
      </c>
      <c r="F34" s="116"/>
      <c r="G34" s="266"/>
      <c r="H34" s="210"/>
      <c r="I34" s="116"/>
      <c r="J34" s="117"/>
      <c r="K34" s="226"/>
      <c r="L34" s="117"/>
      <c r="M34" s="116"/>
      <c r="N34" s="117"/>
      <c r="O34" s="116"/>
      <c r="P34" s="117"/>
    </row>
    <row r="35" spans="1:16" s="3" customFormat="1" ht="15.95" customHeight="1">
      <c r="A35" s="397"/>
      <c r="B35" s="392"/>
      <c r="C35" s="286"/>
      <c r="D35" s="79" t="s">
        <v>177</v>
      </c>
      <c r="E35" s="172"/>
      <c r="F35" s="275"/>
      <c r="G35" s="276"/>
      <c r="H35" s="210"/>
      <c r="I35" s="118"/>
      <c r="J35" s="119"/>
      <c r="K35" s="227"/>
      <c r="L35" s="119"/>
      <c r="M35" s="118"/>
      <c r="N35" s="119"/>
      <c r="O35" s="118"/>
      <c r="P35" s="119"/>
    </row>
    <row r="36" spans="1:16" s="3" customFormat="1" ht="15.95" customHeight="1">
      <c r="A36" s="397"/>
      <c r="B36" s="392"/>
      <c r="C36" s="286" t="s">
        <v>360</v>
      </c>
      <c r="D36" s="96" t="s">
        <v>449</v>
      </c>
      <c r="E36" s="172"/>
      <c r="F36" s="275"/>
      <c r="G36" s="276"/>
      <c r="H36" s="210"/>
      <c r="I36" s="118"/>
      <c r="J36" s="119"/>
      <c r="K36" s="227"/>
      <c r="L36" s="119"/>
      <c r="M36" s="118"/>
      <c r="N36" s="119"/>
      <c r="O36" s="118"/>
      <c r="P36" s="119"/>
    </row>
    <row r="37" spans="1:16" s="3" customFormat="1" ht="15.95" customHeight="1">
      <c r="A37" s="397"/>
      <c r="B37" s="260"/>
      <c r="C37" s="286"/>
      <c r="D37" s="79" t="s">
        <v>642</v>
      </c>
      <c r="E37" s="172"/>
      <c r="F37" s="275"/>
      <c r="G37" s="276"/>
      <c r="H37" s="210"/>
      <c r="I37" s="118"/>
      <c r="J37" s="119"/>
      <c r="K37" s="227"/>
      <c r="L37" s="119"/>
      <c r="M37" s="118"/>
      <c r="N37" s="119"/>
      <c r="O37" s="118"/>
      <c r="P37" s="119"/>
    </row>
    <row r="38" spans="1:16" s="3" customFormat="1" ht="15.95" customHeight="1">
      <c r="A38" s="397"/>
      <c r="B38" s="260"/>
      <c r="C38" s="286" t="s">
        <v>361</v>
      </c>
      <c r="D38" s="96" t="s">
        <v>655</v>
      </c>
      <c r="E38" s="172"/>
      <c r="F38" s="275"/>
      <c r="G38" s="276"/>
      <c r="H38" s="210"/>
      <c r="I38" s="118"/>
      <c r="J38" s="119"/>
      <c r="K38" s="240"/>
      <c r="L38" s="119"/>
      <c r="M38" s="118"/>
      <c r="N38" s="119"/>
      <c r="O38" s="118"/>
      <c r="P38" s="119"/>
    </row>
    <row r="39" spans="1:16" s="3" customFormat="1" ht="15.95" customHeight="1" thickBot="1">
      <c r="A39" s="398"/>
      <c r="B39" s="249"/>
      <c r="C39" s="290" t="s">
        <v>656</v>
      </c>
      <c r="D39" s="291" t="s">
        <v>450</v>
      </c>
      <c r="E39" s="250"/>
      <c r="F39" s="292"/>
      <c r="G39" s="293"/>
      <c r="H39" s="210"/>
      <c r="I39" s="173"/>
      <c r="J39" s="174"/>
      <c r="K39" s="231"/>
      <c r="L39" s="174"/>
      <c r="M39" s="173"/>
      <c r="N39" s="174"/>
      <c r="O39" s="173"/>
      <c r="P39" s="174"/>
    </row>
    <row r="40" spans="1:16" s="3" customFormat="1" ht="15.95" customHeight="1" thickBot="1">
      <c r="A40" s="350">
        <f>'Input Data'!F6</f>
        <v>0</v>
      </c>
      <c r="B40" s="351"/>
      <c r="C40" s="351"/>
      <c r="D40" s="351"/>
      <c r="E40" s="351"/>
      <c r="F40" s="351"/>
      <c r="G40" s="352"/>
      <c r="H40" s="210"/>
      <c r="I40" s="221"/>
      <c r="J40" s="222"/>
      <c r="K40" s="232"/>
      <c r="L40" s="222"/>
      <c r="M40" s="221"/>
      <c r="N40" s="222"/>
      <c r="O40" s="221"/>
      <c r="P40" s="222"/>
    </row>
    <row r="41" spans="1:16" s="3" customFormat="1" ht="15.95" customHeight="1">
      <c r="A41" s="396" t="s">
        <v>430</v>
      </c>
      <c r="B41" s="427" t="s">
        <v>495</v>
      </c>
      <c r="C41" s="75">
        <v>5</v>
      </c>
      <c r="D41" s="75" t="s">
        <v>429</v>
      </c>
      <c r="E41" s="75"/>
      <c r="F41" s="243"/>
      <c r="G41" s="113"/>
      <c r="H41" s="210"/>
      <c r="I41" s="109"/>
      <c r="J41" s="113"/>
      <c r="K41" s="223"/>
      <c r="L41" s="113"/>
      <c r="M41" s="109"/>
      <c r="N41" s="113"/>
      <c r="O41" s="109"/>
      <c r="P41" s="113"/>
    </row>
    <row r="42" spans="1:16" s="3" customFormat="1" ht="15.95" customHeight="1">
      <c r="A42" s="397"/>
      <c r="B42" s="428"/>
      <c r="C42" s="82" t="s">
        <v>362</v>
      </c>
      <c r="D42" s="99" t="s">
        <v>675</v>
      </c>
      <c r="E42" s="384" t="s">
        <v>41</v>
      </c>
      <c r="F42" s="116"/>
      <c r="G42" s="266"/>
      <c r="H42" s="210"/>
      <c r="I42" s="116"/>
      <c r="J42" s="252"/>
      <c r="K42" s="251"/>
      <c r="L42" s="117"/>
      <c r="M42" s="116"/>
      <c r="N42" s="117"/>
      <c r="O42" s="116"/>
      <c r="P42" s="117"/>
    </row>
    <row r="43" spans="1:16" s="3" customFormat="1" ht="15.95" customHeight="1">
      <c r="A43" s="397"/>
      <c r="B43" s="428"/>
      <c r="C43" s="82" t="s">
        <v>363</v>
      </c>
      <c r="D43" s="294" t="s">
        <v>616</v>
      </c>
      <c r="E43" s="384"/>
      <c r="F43" s="116"/>
      <c r="G43" s="266"/>
      <c r="H43" s="210"/>
      <c r="I43" s="116"/>
      <c r="J43" s="117"/>
      <c r="K43" s="226"/>
      <c r="L43" s="117"/>
      <c r="M43" s="116"/>
      <c r="N43" s="117"/>
      <c r="O43" s="116"/>
      <c r="P43" s="117"/>
    </row>
    <row r="44" spans="1:16" s="3" customFormat="1" ht="15.95" customHeight="1">
      <c r="A44" s="397"/>
      <c r="B44" s="428"/>
      <c r="C44" s="82" t="s">
        <v>364</v>
      </c>
      <c r="D44" s="99" t="s">
        <v>617</v>
      </c>
      <c r="E44" s="384"/>
      <c r="F44" s="116"/>
      <c r="G44" s="266"/>
      <c r="H44" s="210"/>
      <c r="I44" s="116"/>
      <c r="J44" s="252"/>
      <c r="K44" s="226"/>
      <c r="L44" s="117"/>
      <c r="M44" s="116"/>
      <c r="N44" s="117"/>
      <c r="O44" s="116"/>
      <c r="P44" s="117"/>
    </row>
    <row r="45" spans="1:16" s="3" customFormat="1" ht="15.95" customHeight="1">
      <c r="A45" s="397"/>
      <c r="B45" s="428"/>
      <c r="C45" s="82" t="s">
        <v>365</v>
      </c>
      <c r="D45" s="99" t="s">
        <v>618</v>
      </c>
      <c r="E45" s="384"/>
      <c r="F45" s="116"/>
      <c r="G45" s="266"/>
      <c r="H45" s="210"/>
      <c r="I45" s="116"/>
      <c r="J45" s="117"/>
      <c r="K45" s="226"/>
      <c r="L45" s="117"/>
      <c r="M45" s="116"/>
      <c r="N45" s="117"/>
      <c r="O45" s="116"/>
      <c r="P45" s="117"/>
    </row>
    <row r="46" spans="1:16" s="3" customFormat="1" ht="15.95" customHeight="1">
      <c r="A46" s="397"/>
      <c r="B46" s="428"/>
      <c r="C46" s="82" t="s">
        <v>416</v>
      </c>
      <c r="D46" s="100" t="s">
        <v>445</v>
      </c>
      <c r="E46" s="384"/>
      <c r="F46" s="275"/>
      <c r="G46" s="276"/>
      <c r="H46" s="210"/>
      <c r="I46" s="118"/>
      <c r="J46" s="119"/>
      <c r="K46" s="227"/>
      <c r="L46" s="119"/>
      <c r="M46" s="118"/>
      <c r="N46" s="119"/>
      <c r="O46" s="118"/>
      <c r="P46" s="119"/>
    </row>
    <row r="47" spans="1:16" s="3" customFormat="1" ht="15.95" customHeight="1">
      <c r="A47" s="397"/>
      <c r="B47" s="428"/>
      <c r="C47" s="82" t="s">
        <v>619</v>
      </c>
      <c r="D47" s="100" t="s">
        <v>446</v>
      </c>
      <c r="E47" s="384"/>
      <c r="F47" s="116"/>
      <c r="G47" s="266"/>
      <c r="H47" s="210"/>
      <c r="I47" s="116"/>
      <c r="J47" s="117"/>
      <c r="K47" s="227"/>
      <c r="L47" s="117"/>
      <c r="M47" s="116"/>
      <c r="N47" s="117"/>
      <c r="O47" s="116"/>
      <c r="P47" s="117"/>
    </row>
    <row r="48" spans="1:16" s="3" customFormat="1" ht="15.95" customHeight="1">
      <c r="A48" s="397"/>
      <c r="B48" s="428"/>
      <c r="C48" s="82" t="s">
        <v>620</v>
      </c>
      <c r="D48" s="100" t="s">
        <v>447</v>
      </c>
      <c r="E48" s="384"/>
      <c r="F48" s="116"/>
      <c r="G48" s="266"/>
      <c r="H48" s="210"/>
      <c r="I48" s="116"/>
      <c r="J48" s="117"/>
      <c r="K48" s="226"/>
      <c r="L48" s="117"/>
      <c r="M48" s="116"/>
      <c r="N48" s="117"/>
      <c r="O48" s="116"/>
      <c r="P48" s="117"/>
    </row>
    <row r="49" spans="1:16" s="3" customFormat="1" ht="15.95" customHeight="1">
      <c r="A49" s="397"/>
      <c r="B49" s="428"/>
      <c r="C49" s="82" t="s">
        <v>621</v>
      </c>
      <c r="D49" s="100" t="s">
        <v>448</v>
      </c>
      <c r="E49" s="434"/>
      <c r="F49" s="275"/>
      <c r="G49" s="276"/>
      <c r="H49" s="210"/>
      <c r="I49" s="118"/>
      <c r="J49" s="119"/>
      <c r="K49" s="227"/>
      <c r="L49" s="119"/>
      <c r="M49" s="118"/>
      <c r="N49" s="119"/>
      <c r="O49" s="118"/>
      <c r="P49" s="119"/>
    </row>
    <row r="50" spans="1:16" s="3" customFormat="1" ht="15.95" customHeight="1">
      <c r="A50" s="397"/>
      <c r="B50" s="428"/>
      <c r="C50" s="82" t="s">
        <v>622</v>
      </c>
      <c r="D50" s="85" t="s">
        <v>444</v>
      </c>
      <c r="E50" s="433" t="s">
        <v>398</v>
      </c>
      <c r="F50" s="275"/>
      <c r="G50" s="276"/>
      <c r="H50" s="210"/>
      <c r="I50" s="118"/>
      <c r="J50" s="119"/>
      <c r="K50" s="227"/>
      <c r="L50" s="119"/>
      <c r="M50" s="118"/>
      <c r="N50" s="119"/>
      <c r="O50" s="118"/>
      <c r="P50" s="119"/>
    </row>
    <row r="51" spans="1:16" s="3" customFormat="1" ht="15.95" customHeight="1">
      <c r="A51" s="397"/>
      <c r="B51" s="428"/>
      <c r="C51" s="82" t="s">
        <v>648</v>
      </c>
      <c r="D51" s="295" t="s">
        <v>649</v>
      </c>
      <c r="E51" s="434"/>
      <c r="F51" s="296"/>
      <c r="G51" s="297"/>
      <c r="H51" s="210"/>
      <c r="I51" s="221"/>
      <c r="J51" s="222"/>
      <c r="K51" s="241"/>
      <c r="L51" s="222"/>
      <c r="M51" s="221"/>
      <c r="N51" s="222"/>
      <c r="O51" s="221"/>
      <c r="P51" s="222"/>
    </row>
    <row r="52" spans="1:16" s="3" customFormat="1" ht="15.95" customHeight="1">
      <c r="A52" s="397"/>
      <c r="B52" s="428"/>
      <c r="C52" s="75">
        <v>6</v>
      </c>
      <c r="D52" s="75" t="s">
        <v>399</v>
      </c>
      <c r="E52" s="75"/>
      <c r="F52" s="243"/>
      <c r="G52" s="113"/>
      <c r="H52" s="210"/>
      <c r="I52" s="109"/>
      <c r="J52" s="113"/>
      <c r="K52" s="223"/>
      <c r="L52" s="113"/>
      <c r="M52" s="109"/>
      <c r="N52" s="113"/>
      <c r="O52" s="109"/>
      <c r="P52" s="113"/>
    </row>
    <row r="53" spans="1:16" s="3" customFormat="1" ht="15.95" customHeight="1">
      <c r="A53" s="397"/>
      <c r="B53" s="428"/>
      <c r="C53" s="82" t="s">
        <v>366</v>
      </c>
      <c r="D53" s="89" t="s">
        <v>534</v>
      </c>
      <c r="E53" s="433" t="s">
        <v>49</v>
      </c>
      <c r="F53" s="116"/>
      <c r="G53" s="266"/>
      <c r="H53" s="210"/>
      <c r="I53" s="116"/>
      <c r="J53" s="117"/>
      <c r="K53" s="226"/>
      <c r="L53" s="117"/>
      <c r="M53" s="116"/>
      <c r="N53" s="117"/>
      <c r="O53" s="116"/>
      <c r="P53" s="117"/>
    </row>
    <row r="54" spans="1:16" s="3" customFormat="1" ht="18.75" customHeight="1">
      <c r="A54" s="397"/>
      <c r="B54" s="428"/>
      <c r="C54" s="83" t="s">
        <v>367</v>
      </c>
      <c r="D54" s="85" t="s">
        <v>447</v>
      </c>
      <c r="E54" s="384"/>
      <c r="F54" s="275"/>
      <c r="G54" s="276"/>
      <c r="H54" s="210"/>
      <c r="I54" s="118"/>
      <c r="J54" s="119"/>
      <c r="K54" s="227"/>
      <c r="L54" s="119"/>
      <c r="M54" s="118"/>
      <c r="N54" s="119"/>
      <c r="O54" s="118"/>
      <c r="P54" s="119"/>
    </row>
    <row r="55" spans="1:16" s="3" customFormat="1" ht="15.95" customHeight="1">
      <c r="A55" s="397"/>
      <c r="B55" s="428"/>
      <c r="C55" s="82" t="s">
        <v>545</v>
      </c>
      <c r="D55" s="85" t="s">
        <v>657</v>
      </c>
      <c r="E55" s="384"/>
      <c r="F55" s="116"/>
      <c r="G55" s="266"/>
      <c r="H55" s="210"/>
      <c r="I55" s="116"/>
      <c r="J55" s="117"/>
      <c r="K55" s="226"/>
      <c r="L55" s="117"/>
      <c r="M55" s="116"/>
      <c r="N55" s="117"/>
      <c r="O55" s="116"/>
      <c r="P55" s="117"/>
    </row>
    <row r="56" spans="1:16" s="3" customFormat="1" ht="15.95" customHeight="1">
      <c r="A56" s="397"/>
      <c r="B56" s="428"/>
      <c r="C56" s="82" t="s">
        <v>546</v>
      </c>
      <c r="D56" s="298" t="s">
        <v>662</v>
      </c>
      <c r="E56" s="384"/>
      <c r="F56" s="116"/>
      <c r="G56" s="266"/>
      <c r="H56" s="210"/>
      <c r="I56" s="221"/>
      <c r="J56" s="222"/>
      <c r="K56" s="232"/>
      <c r="L56" s="222"/>
      <c r="M56" s="221"/>
      <c r="N56" s="222"/>
      <c r="O56" s="221"/>
      <c r="P56" s="222"/>
    </row>
    <row r="57" spans="1:16" s="3" customFormat="1" ht="15.95" customHeight="1">
      <c r="A57" s="397"/>
      <c r="B57" s="428"/>
      <c r="C57" s="82" t="s">
        <v>547</v>
      </c>
      <c r="D57" s="295" t="s">
        <v>649</v>
      </c>
      <c r="E57" s="384"/>
      <c r="F57" s="296"/>
      <c r="G57" s="297"/>
      <c r="H57" s="210"/>
      <c r="I57" s="221"/>
      <c r="J57" s="222"/>
      <c r="K57" s="232"/>
      <c r="L57" s="222"/>
      <c r="M57" s="221"/>
      <c r="N57" s="222"/>
      <c r="O57" s="221"/>
      <c r="P57" s="222"/>
    </row>
    <row r="58" spans="1:16" s="3" customFormat="1" ht="15" customHeight="1">
      <c r="A58" s="397"/>
      <c r="B58" s="428"/>
      <c r="C58" s="75">
        <v>7</v>
      </c>
      <c r="D58" s="75" t="s">
        <v>400</v>
      </c>
      <c r="E58" s="75"/>
      <c r="F58" s="243"/>
      <c r="G58" s="113"/>
      <c r="H58" s="210"/>
      <c r="I58" s="109"/>
      <c r="J58" s="113"/>
      <c r="K58" s="223"/>
      <c r="L58" s="113"/>
      <c r="M58" s="109"/>
      <c r="N58" s="113"/>
      <c r="O58" s="109"/>
      <c r="P58" s="113"/>
    </row>
    <row r="59" spans="1:16" s="3" customFormat="1" ht="15.95" customHeight="1">
      <c r="A59" s="397"/>
      <c r="B59" s="428"/>
      <c r="C59" s="83"/>
      <c r="D59" s="299" t="s">
        <v>437</v>
      </c>
      <c r="E59" s="433" t="s">
        <v>52</v>
      </c>
      <c r="F59" s="116"/>
      <c r="G59" s="266"/>
      <c r="H59" s="210"/>
      <c r="I59" s="116"/>
      <c r="J59" s="117"/>
      <c r="K59" s="226"/>
      <c r="L59" s="117"/>
      <c r="M59" s="116"/>
      <c r="N59" s="117"/>
      <c r="O59" s="116"/>
      <c r="P59" s="117"/>
    </row>
    <row r="60" spans="1:16" s="3" customFormat="1" ht="15.95" customHeight="1">
      <c r="A60" s="397"/>
      <c r="B60" s="428"/>
      <c r="C60" s="83" t="s">
        <v>368</v>
      </c>
      <c r="D60" s="300" t="s">
        <v>535</v>
      </c>
      <c r="E60" s="384"/>
      <c r="F60" s="275"/>
      <c r="G60" s="276"/>
      <c r="H60" s="210"/>
      <c r="I60" s="118"/>
      <c r="J60" s="119"/>
      <c r="K60" s="227"/>
      <c r="L60" s="119"/>
      <c r="M60" s="118"/>
      <c r="N60" s="119"/>
      <c r="O60" s="118"/>
      <c r="P60" s="119"/>
    </row>
    <row r="61" spans="1:16" s="3" customFormat="1" ht="15.95" customHeight="1">
      <c r="A61" s="397"/>
      <c r="B61" s="428"/>
      <c r="C61" s="83" t="s">
        <v>369</v>
      </c>
      <c r="D61" s="300" t="s">
        <v>536</v>
      </c>
      <c r="E61" s="384"/>
      <c r="F61" s="116"/>
      <c r="G61" s="266"/>
      <c r="H61" s="210"/>
      <c r="I61" s="116"/>
      <c r="J61" s="117"/>
      <c r="K61" s="226"/>
      <c r="L61" s="117"/>
      <c r="M61" s="116"/>
      <c r="N61" s="117"/>
      <c r="O61" s="116"/>
      <c r="P61" s="117"/>
    </row>
    <row r="62" spans="1:16" s="3" customFormat="1" ht="15.95" customHeight="1">
      <c r="A62" s="397"/>
      <c r="B62" s="428"/>
      <c r="C62" s="83" t="s">
        <v>417</v>
      </c>
      <c r="D62" s="300" t="s">
        <v>537</v>
      </c>
      <c r="E62" s="384"/>
      <c r="F62" s="275"/>
      <c r="G62" s="276"/>
      <c r="H62" s="210"/>
      <c r="I62" s="118"/>
      <c r="J62" s="119"/>
      <c r="K62" s="227"/>
      <c r="L62" s="119"/>
      <c r="M62" s="118"/>
      <c r="N62" s="119"/>
      <c r="O62" s="118"/>
      <c r="P62" s="119"/>
    </row>
    <row r="63" spans="1:16" s="3" customFormat="1" ht="15.95" customHeight="1">
      <c r="A63" s="397"/>
      <c r="B63" s="428"/>
      <c r="C63" s="83" t="s">
        <v>418</v>
      </c>
      <c r="D63" s="300" t="s">
        <v>538</v>
      </c>
      <c r="E63" s="384"/>
      <c r="F63" s="275"/>
      <c r="G63" s="276"/>
      <c r="H63" s="210" t="s">
        <v>22</v>
      </c>
      <c r="I63" s="245"/>
      <c r="J63" s="246"/>
      <c r="K63" s="247"/>
      <c r="L63" s="246"/>
      <c r="M63" s="245"/>
      <c r="N63" s="246"/>
      <c r="O63" s="245"/>
      <c r="P63" s="246"/>
    </row>
    <row r="64" spans="1:16" ht="15.95" customHeight="1">
      <c r="A64" s="397"/>
      <c r="B64" s="428"/>
      <c r="C64" s="84" t="s">
        <v>419</v>
      </c>
      <c r="D64" s="301" t="s">
        <v>649</v>
      </c>
      <c r="E64" s="384"/>
      <c r="F64" s="278"/>
      <c r="G64" s="279"/>
      <c r="H64" s="210"/>
      <c r="I64" s="245"/>
      <c r="J64" s="246"/>
      <c r="K64" s="247"/>
      <c r="L64" s="246"/>
      <c r="M64" s="245"/>
      <c r="N64" s="246"/>
      <c r="O64" s="245"/>
      <c r="P64" s="246"/>
    </row>
    <row r="65" spans="1:16" s="3" customFormat="1" ht="15.95" customHeight="1">
      <c r="A65" s="397"/>
      <c r="B65" s="428"/>
      <c r="C65" s="83" t="s">
        <v>419</v>
      </c>
      <c r="D65" s="85" t="s">
        <v>436</v>
      </c>
      <c r="E65" s="137" t="s">
        <v>435</v>
      </c>
      <c r="F65" s="275"/>
      <c r="G65" s="276"/>
      <c r="H65" s="210"/>
      <c r="I65" s="118"/>
      <c r="J65" s="119"/>
      <c r="K65" s="227"/>
      <c r="L65" s="119"/>
      <c r="M65" s="118"/>
      <c r="N65" s="119"/>
      <c r="O65" s="118"/>
      <c r="P65" s="119"/>
    </row>
    <row r="66" spans="1:16" s="3" customFormat="1" ht="15.95" customHeight="1">
      <c r="A66" s="397"/>
      <c r="B66" s="428"/>
      <c r="C66" s="83" t="s">
        <v>420</v>
      </c>
      <c r="D66" s="85" t="s">
        <v>657</v>
      </c>
      <c r="E66" s="139"/>
      <c r="F66" s="116"/>
      <c r="G66" s="266"/>
      <c r="H66" s="210"/>
      <c r="I66" s="116"/>
      <c r="J66" s="117"/>
      <c r="K66" s="226"/>
      <c r="L66" s="117"/>
      <c r="M66" s="116"/>
      <c r="N66" s="117"/>
      <c r="O66" s="116"/>
      <c r="P66" s="117"/>
    </row>
    <row r="67" spans="1:16" s="3" customFormat="1" ht="15.95" customHeight="1">
      <c r="A67" s="397"/>
      <c r="B67" s="428"/>
      <c r="C67" s="83" t="s">
        <v>421</v>
      </c>
      <c r="D67" s="81" t="s">
        <v>444</v>
      </c>
      <c r="E67" s="262" t="s">
        <v>398</v>
      </c>
      <c r="F67" s="275"/>
      <c r="G67" s="276"/>
      <c r="H67" s="210"/>
      <c r="I67" s="118"/>
      <c r="J67" s="119"/>
      <c r="K67" s="227"/>
      <c r="L67" s="119"/>
      <c r="M67" s="118"/>
      <c r="N67" s="119"/>
      <c r="O67" s="118"/>
      <c r="P67" s="119"/>
    </row>
    <row r="68" spans="1:16" s="3" customFormat="1" ht="15.95" customHeight="1">
      <c r="A68" s="397"/>
      <c r="B68" s="428"/>
      <c r="C68" s="83" t="s">
        <v>650</v>
      </c>
      <c r="D68" s="298" t="s">
        <v>663</v>
      </c>
      <c r="E68" s="259"/>
      <c r="F68" s="275"/>
      <c r="G68" s="276"/>
      <c r="H68" s="210"/>
      <c r="I68" s="118"/>
      <c r="J68" s="119"/>
      <c r="K68" s="227"/>
      <c r="L68" s="222"/>
      <c r="M68" s="221"/>
      <c r="N68" s="222"/>
      <c r="O68" s="221"/>
      <c r="P68" s="222"/>
    </row>
    <row r="69" spans="1:16" s="3" customFormat="1" ht="15.95" customHeight="1">
      <c r="A69" s="397"/>
      <c r="B69" s="428"/>
      <c r="C69" s="83" t="s">
        <v>658</v>
      </c>
      <c r="D69" s="295" t="s">
        <v>649</v>
      </c>
      <c r="E69" s="263"/>
      <c r="F69" s="275"/>
      <c r="G69" s="276"/>
      <c r="H69" s="210"/>
      <c r="I69" s="118"/>
      <c r="J69" s="119"/>
      <c r="K69" s="232"/>
      <c r="L69" s="222"/>
      <c r="M69" s="221"/>
      <c r="N69" s="222"/>
      <c r="O69" s="221"/>
      <c r="P69" s="222"/>
    </row>
    <row r="70" spans="1:16" s="3" customFormat="1" ht="15.95" customHeight="1">
      <c r="A70" s="397"/>
      <c r="B70" s="428"/>
      <c r="C70" s="75">
        <v>8</v>
      </c>
      <c r="D70" s="75" t="s">
        <v>401</v>
      </c>
      <c r="E70" s="75"/>
      <c r="F70" s="243"/>
      <c r="G70" s="113"/>
      <c r="H70" s="210"/>
      <c r="I70" s="109"/>
      <c r="J70" s="113"/>
      <c r="K70" s="223"/>
      <c r="L70" s="113"/>
      <c r="M70" s="109"/>
      <c r="N70" s="113"/>
      <c r="O70" s="109"/>
      <c r="P70" s="113"/>
    </row>
    <row r="71" spans="1:16" s="3" customFormat="1" ht="29.25" customHeight="1">
      <c r="A71" s="397"/>
      <c r="B71" s="428"/>
      <c r="C71" s="83" t="s">
        <v>370</v>
      </c>
      <c r="D71" s="100" t="s">
        <v>676</v>
      </c>
      <c r="E71" s="140" t="s">
        <v>438</v>
      </c>
      <c r="F71" s="116"/>
      <c r="G71" s="266"/>
      <c r="H71" s="210"/>
      <c r="I71" s="116"/>
      <c r="J71" s="117"/>
      <c r="K71" s="226"/>
      <c r="L71" s="117"/>
      <c r="M71" s="116"/>
      <c r="N71" s="117"/>
      <c r="O71" s="116"/>
      <c r="P71" s="117"/>
    </row>
    <row r="72" spans="1:16" s="3" customFormat="1" ht="15.95" customHeight="1">
      <c r="A72" s="397"/>
      <c r="B72" s="428"/>
      <c r="C72" s="83" t="s">
        <v>371</v>
      </c>
      <c r="D72" s="81" t="s">
        <v>677</v>
      </c>
      <c r="E72" s="142" t="s">
        <v>440</v>
      </c>
      <c r="F72" s="275"/>
      <c r="G72" s="276"/>
      <c r="H72" s="210"/>
      <c r="I72" s="118"/>
      <c r="J72" s="119"/>
      <c r="K72" s="227"/>
      <c r="L72" s="119"/>
      <c r="M72" s="118"/>
      <c r="N72" s="119"/>
      <c r="O72" s="118"/>
      <c r="P72" s="119"/>
    </row>
    <row r="73" spans="1:16" s="3" customFormat="1" ht="15.95" customHeight="1">
      <c r="A73" s="397"/>
      <c r="B73" s="428"/>
      <c r="C73" s="83" t="s">
        <v>372</v>
      </c>
      <c r="D73" s="85" t="s">
        <v>678</v>
      </c>
      <c r="E73" s="137"/>
      <c r="F73" s="116"/>
      <c r="G73" s="266"/>
      <c r="H73" s="210"/>
      <c r="I73" s="116"/>
      <c r="J73" s="117"/>
      <c r="K73" s="226"/>
      <c r="L73" s="117"/>
      <c r="M73" s="116"/>
      <c r="N73" s="117"/>
      <c r="O73" s="116"/>
      <c r="P73" s="117"/>
    </row>
    <row r="74" spans="1:16" s="3" customFormat="1" ht="15.95" customHeight="1">
      <c r="A74" s="397"/>
      <c r="B74" s="428"/>
      <c r="C74" s="83" t="s">
        <v>373</v>
      </c>
      <c r="D74" s="100" t="s">
        <v>679</v>
      </c>
      <c r="E74" s="140" t="s">
        <v>439</v>
      </c>
      <c r="F74" s="275"/>
      <c r="G74" s="276"/>
      <c r="H74" s="210"/>
      <c r="I74" s="118"/>
      <c r="J74" s="119"/>
      <c r="K74" s="227"/>
      <c r="L74" s="119"/>
      <c r="M74" s="118"/>
      <c r="N74" s="119"/>
      <c r="O74" s="118"/>
      <c r="P74" s="119"/>
    </row>
    <row r="75" spans="1:16" s="3" customFormat="1" ht="15.95" customHeight="1">
      <c r="A75" s="397"/>
      <c r="B75" s="428"/>
      <c r="C75" s="83" t="s">
        <v>374</v>
      </c>
      <c r="D75" s="100" t="s">
        <v>460</v>
      </c>
      <c r="E75" s="142" t="s">
        <v>398</v>
      </c>
      <c r="F75" s="116"/>
      <c r="G75" s="266"/>
      <c r="H75" s="210"/>
      <c r="I75" s="116"/>
      <c r="J75" s="117"/>
      <c r="K75" s="226"/>
      <c r="L75" s="117"/>
      <c r="M75" s="116"/>
      <c r="N75" s="117"/>
      <c r="O75" s="116"/>
      <c r="P75" s="117"/>
    </row>
    <row r="76" spans="1:16" s="3" customFormat="1" ht="15.95" customHeight="1">
      <c r="A76" s="397"/>
      <c r="B76" s="428"/>
      <c r="C76" s="83" t="s">
        <v>375</v>
      </c>
      <c r="D76" s="81" t="s">
        <v>444</v>
      </c>
      <c r="E76" s="139"/>
      <c r="F76" s="275"/>
      <c r="G76" s="276"/>
      <c r="H76" s="210"/>
      <c r="I76" s="118"/>
      <c r="J76" s="119"/>
      <c r="K76" s="227"/>
      <c r="L76" s="119"/>
      <c r="M76" s="118"/>
      <c r="N76" s="119"/>
      <c r="O76" s="118"/>
      <c r="P76" s="119"/>
    </row>
    <row r="77" spans="1:16" s="3" customFormat="1" ht="15.95" customHeight="1">
      <c r="A77" s="397"/>
      <c r="B77" s="428"/>
      <c r="C77" s="83" t="s">
        <v>422</v>
      </c>
      <c r="D77" s="85" t="s">
        <v>442</v>
      </c>
      <c r="E77" s="262" t="s">
        <v>441</v>
      </c>
      <c r="F77" s="116"/>
      <c r="G77" s="266"/>
      <c r="H77" s="210"/>
      <c r="I77" s="116"/>
      <c r="J77" s="117"/>
      <c r="K77" s="226"/>
      <c r="L77" s="117"/>
      <c r="M77" s="116"/>
      <c r="N77" s="117"/>
      <c r="O77" s="116"/>
      <c r="P77" s="117"/>
    </row>
    <row r="78" spans="1:16" s="3" customFormat="1" ht="15.95" customHeight="1">
      <c r="A78" s="397"/>
      <c r="B78" s="428"/>
      <c r="C78" s="83" t="s">
        <v>423</v>
      </c>
      <c r="D78" s="85" t="s">
        <v>443</v>
      </c>
      <c r="E78" s="259"/>
      <c r="F78" s="275"/>
      <c r="G78" s="276"/>
      <c r="H78" s="210"/>
      <c r="I78" s="118"/>
      <c r="J78" s="119"/>
      <c r="K78" s="227"/>
      <c r="L78" s="119"/>
      <c r="M78" s="118"/>
      <c r="N78" s="119"/>
      <c r="O78" s="118"/>
      <c r="P78" s="119"/>
    </row>
    <row r="79" spans="1:16" s="3" customFormat="1" ht="15.95" customHeight="1">
      <c r="A79" s="397"/>
      <c r="B79" s="428"/>
      <c r="C79" s="84" t="s">
        <v>424</v>
      </c>
      <c r="D79" s="295" t="s">
        <v>649</v>
      </c>
      <c r="E79" s="263"/>
      <c r="F79" s="296"/>
      <c r="G79" s="297"/>
      <c r="H79" s="210"/>
      <c r="I79" s="221"/>
      <c r="J79" s="222"/>
      <c r="K79" s="232"/>
      <c r="L79" s="222"/>
      <c r="M79" s="221"/>
      <c r="N79" s="222"/>
      <c r="O79" s="221"/>
      <c r="P79" s="222"/>
    </row>
    <row r="80" spans="1:16" s="3" customFormat="1" ht="15.95" customHeight="1">
      <c r="A80" s="397"/>
      <c r="B80" s="428"/>
      <c r="C80" s="75">
        <v>9</v>
      </c>
      <c r="D80" s="77" t="s">
        <v>402</v>
      </c>
      <c r="E80" s="75"/>
      <c r="F80" s="243"/>
      <c r="G80" s="113"/>
      <c r="H80" s="210"/>
      <c r="I80" s="109"/>
      <c r="J80" s="113"/>
      <c r="K80" s="223"/>
      <c r="L80" s="113"/>
      <c r="M80" s="109"/>
      <c r="N80" s="113"/>
      <c r="O80" s="109"/>
      <c r="P80" s="113"/>
    </row>
    <row r="81" spans="1:17" s="3" customFormat="1" ht="15.95" customHeight="1">
      <c r="A81" s="397"/>
      <c r="B81" s="428"/>
      <c r="C81" s="82" t="s">
        <v>376</v>
      </c>
      <c r="D81" s="89" t="s">
        <v>623</v>
      </c>
      <c r="E81" s="139" t="s">
        <v>465</v>
      </c>
      <c r="F81" s="116"/>
      <c r="G81" s="266"/>
      <c r="H81" s="210"/>
      <c r="I81" s="116"/>
      <c r="J81" s="117"/>
      <c r="K81" s="226"/>
      <c r="L81" s="117"/>
      <c r="M81" s="116"/>
      <c r="N81" s="117"/>
      <c r="O81" s="116"/>
      <c r="P81" s="117"/>
    </row>
    <row r="82" spans="1:17" s="3" customFormat="1" ht="15.95" customHeight="1">
      <c r="A82" s="397"/>
      <c r="B82" s="428"/>
      <c r="C82" s="83" t="s">
        <v>377</v>
      </c>
      <c r="D82" s="85" t="s">
        <v>466</v>
      </c>
      <c r="E82" s="140"/>
      <c r="F82" s="275"/>
      <c r="G82" s="276"/>
      <c r="H82" s="210"/>
      <c r="I82" s="118"/>
      <c r="J82" s="119"/>
      <c r="K82" s="227"/>
      <c r="L82" s="119"/>
      <c r="M82" s="118"/>
      <c r="N82" s="119"/>
      <c r="O82" s="118"/>
      <c r="P82" s="119"/>
    </row>
    <row r="83" spans="1:17" s="3" customFormat="1" ht="15.95" customHeight="1">
      <c r="A83" s="397"/>
      <c r="B83" s="428"/>
      <c r="C83" s="83" t="s">
        <v>378</v>
      </c>
      <c r="D83" s="85" t="s">
        <v>462</v>
      </c>
      <c r="E83" s="140" t="s">
        <v>461</v>
      </c>
      <c r="F83" s="116"/>
      <c r="G83" s="266"/>
      <c r="H83" s="210"/>
      <c r="I83" s="116"/>
      <c r="J83" s="117"/>
      <c r="K83" s="226"/>
      <c r="L83" s="117"/>
      <c r="M83" s="116"/>
      <c r="N83" s="117"/>
      <c r="O83" s="116"/>
      <c r="P83" s="117"/>
    </row>
    <row r="84" spans="1:17" s="3" customFormat="1" ht="15.95" customHeight="1">
      <c r="A84" s="397"/>
      <c r="B84" s="428"/>
      <c r="C84" s="83" t="s">
        <v>379</v>
      </c>
      <c r="D84" s="85" t="s">
        <v>463</v>
      </c>
      <c r="E84" s="140"/>
      <c r="F84" s="275"/>
      <c r="G84" s="276"/>
      <c r="H84" s="210"/>
      <c r="I84" s="118"/>
      <c r="J84" s="119"/>
      <c r="K84" s="227"/>
      <c r="L84" s="119"/>
      <c r="M84" s="118"/>
      <c r="N84" s="119"/>
      <c r="O84" s="118"/>
      <c r="P84" s="119"/>
    </row>
    <row r="85" spans="1:17" s="3" customFormat="1" ht="31.5" customHeight="1" thickBot="1">
      <c r="A85" s="398"/>
      <c r="B85" s="429"/>
      <c r="C85" s="310" t="s">
        <v>425</v>
      </c>
      <c r="D85" s="311" t="s">
        <v>464</v>
      </c>
      <c r="E85" s="312"/>
      <c r="F85" s="313"/>
      <c r="G85" s="314"/>
      <c r="H85" s="210"/>
      <c r="I85" s="116"/>
      <c r="J85" s="117"/>
      <c r="K85" s="226"/>
      <c r="L85" s="117"/>
      <c r="M85" s="116"/>
      <c r="N85" s="117"/>
      <c r="O85" s="116"/>
      <c r="P85" s="117"/>
    </row>
    <row r="86" spans="1:17" s="3" customFormat="1" ht="15.95" customHeight="1" thickBot="1">
      <c r="A86" s="350">
        <f>'Input Data'!F6</f>
        <v>0</v>
      </c>
      <c r="B86" s="351"/>
      <c r="C86" s="351"/>
      <c r="D86" s="351"/>
      <c r="E86" s="351"/>
      <c r="F86" s="351"/>
      <c r="G86" s="352"/>
      <c r="H86" s="210"/>
      <c r="I86" s="116"/>
      <c r="J86" s="117"/>
      <c r="K86" s="226"/>
      <c r="L86" s="117"/>
      <c r="M86" s="116"/>
      <c r="N86" s="117"/>
      <c r="O86" s="116"/>
      <c r="P86" s="117"/>
    </row>
    <row r="87" spans="1:17" s="3" customFormat="1" ht="15.95" customHeight="1">
      <c r="A87" s="430" t="s">
        <v>430</v>
      </c>
      <c r="B87" s="427" t="s">
        <v>495</v>
      </c>
      <c r="C87" s="75">
        <v>9</v>
      </c>
      <c r="D87" s="77" t="s">
        <v>402</v>
      </c>
      <c r="E87" s="75"/>
      <c r="F87" s="253"/>
      <c r="G87" s="128"/>
      <c r="H87" s="210"/>
      <c r="I87" s="109"/>
      <c r="J87" s="113"/>
      <c r="K87" s="223"/>
      <c r="L87" s="113"/>
      <c r="M87" s="109"/>
      <c r="N87" s="113"/>
      <c r="O87" s="109"/>
      <c r="P87" s="113"/>
    </row>
    <row r="88" spans="1:17" s="3" customFormat="1" ht="15.95" customHeight="1">
      <c r="A88" s="431"/>
      <c r="B88" s="428"/>
      <c r="C88" s="84" t="s">
        <v>426</v>
      </c>
      <c r="D88" s="90" t="s">
        <v>444</v>
      </c>
      <c r="E88" s="262" t="s">
        <v>398</v>
      </c>
      <c r="F88" s="302"/>
      <c r="G88" s="303"/>
      <c r="H88" s="210"/>
      <c r="I88" s="118"/>
      <c r="J88" s="119"/>
      <c r="K88" s="227"/>
      <c r="L88" s="119"/>
      <c r="M88" s="118"/>
      <c r="N88" s="119"/>
      <c r="O88" s="118"/>
      <c r="P88" s="119"/>
    </row>
    <row r="89" spans="1:17" s="3" customFormat="1" ht="15.95" customHeight="1">
      <c r="A89" s="431"/>
      <c r="B89" s="428"/>
      <c r="C89" s="84" t="s">
        <v>651</v>
      </c>
      <c r="D89" s="90" t="s">
        <v>649</v>
      </c>
      <c r="E89" s="263"/>
      <c r="F89" s="296"/>
      <c r="G89" s="297"/>
      <c r="H89" s="210"/>
      <c r="I89" s="221"/>
      <c r="J89" s="222"/>
      <c r="K89" s="232"/>
      <c r="L89" s="222"/>
      <c r="M89" s="221"/>
      <c r="N89" s="222"/>
      <c r="O89" s="221"/>
      <c r="P89" s="222"/>
    </row>
    <row r="90" spans="1:17" s="3" customFormat="1" ht="15.95" customHeight="1">
      <c r="A90" s="431"/>
      <c r="B90" s="428"/>
      <c r="C90" s="75">
        <v>10</v>
      </c>
      <c r="D90" s="75" t="s">
        <v>403</v>
      </c>
      <c r="E90" s="75"/>
      <c r="F90" s="243"/>
      <c r="G90" s="113"/>
      <c r="H90" s="210"/>
      <c r="I90" s="109"/>
      <c r="J90" s="113"/>
      <c r="K90" s="223"/>
      <c r="L90" s="113"/>
      <c r="M90" s="109"/>
      <c r="N90" s="113"/>
      <c r="O90" s="109"/>
      <c r="P90" s="113"/>
    </row>
    <row r="91" spans="1:17" s="3" customFormat="1" ht="15.95" customHeight="1">
      <c r="A91" s="431"/>
      <c r="B91" s="428"/>
      <c r="C91" s="82" t="s">
        <v>380</v>
      </c>
      <c r="D91" s="89" t="s">
        <v>467</v>
      </c>
      <c r="E91" s="137" t="s">
        <v>71</v>
      </c>
      <c r="F91" s="116"/>
      <c r="G91" s="266"/>
      <c r="H91" s="210"/>
      <c r="I91" s="116"/>
      <c r="J91" s="117"/>
      <c r="K91" s="226"/>
      <c r="L91" s="117"/>
      <c r="M91" s="116"/>
      <c r="N91" s="117"/>
      <c r="O91" s="116"/>
      <c r="P91" s="117"/>
    </row>
    <row r="92" spans="1:17" s="3" customFormat="1" ht="15.95" customHeight="1">
      <c r="A92" s="431"/>
      <c r="B92" s="428"/>
      <c r="C92" s="84" t="s">
        <v>381</v>
      </c>
      <c r="D92" s="90" t="s">
        <v>468</v>
      </c>
      <c r="E92" s="137"/>
      <c r="F92" s="278"/>
      <c r="G92" s="279"/>
      <c r="H92" s="210"/>
      <c r="I92" s="120"/>
      <c r="J92" s="121"/>
      <c r="K92" s="228"/>
      <c r="L92" s="121"/>
      <c r="M92" s="120"/>
      <c r="N92" s="121"/>
      <c r="O92" s="120"/>
      <c r="P92" s="121"/>
    </row>
    <row r="93" spans="1:17" s="3" customFormat="1" ht="15.95" customHeight="1">
      <c r="A93" s="431"/>
      <c r="B93" s="428"/>
      <c r="C93" s="75">
        <v>12</v>
      </c>
      <c r="D93" s="75" t="s">
        <v>404</v>
      </c>
      <c r="E93" s="75"/>
      <c r="F93" s="243"/>
      <c r="G93" s="113"/>
      <c r="H93" s="210"/>
      <c r="I93" s="109"/>
      <c r="J93" s="113"/>
      <c r="K93" s="223"/>
      <c r="L93" s="113"/>
      <c r="M93" s="109"/>
      <c r="N93" s="113"/>
      <c r="O93" s="109"/>
      <c r="P93" s="113"/>
      <c r="Q93" s="177"/>
    </row>
    <row r="94" spans="1:17" s="3" customFormat="1" ht="15.95" customHeight="1">
      <c r="A94" s="431"/>
      <c r="B94" s="428"/>
      <c r="C94" s="76" t="s">
        <v>382</v>
      </c>
      <c r="D94" s="81" t="s">
        <v>469</v>
      </c>
      <c r="E94" s="142" t="s">
        <v>74</v>
      </c>
      <c r="F94" s="245"/>
      <c r="G94" s="268"/>
      <c r="H94" s="210"/>
      <c r="I94" s="245"/>
      <c r="J94" s="246"/>
      <c r="K94" s="247"/>
      <c r="L94" s="246"/>
      <c r="M94" s="245"/>
      <c r="N94" s="246"/>
      <c r="O94" s="245"/>
      <c r="P94" s="246"/>
    </row>
    <row r="95" spans="1:17" s="3" customFormat="1" ht="15.95" customHeight="1">
      <c r="A95" s="431"/>
      <c r="B95" s="428"/>
      <c r="C95" s="75">
        <v>13</v>
      </c>
      <c r="D95" s="77" t="s">
        <v>664</v>
      </c>
      <c r="E95" s="77"/>
      <c r="F95" s="243"/>
      <c r="G95" s="113"/>
      <c r="H95" s="210"/>
      <c r="I95" s="110"/>
      <c r="J95" s="114"/>
      <c r="K95" s="223"/>
      <c r="L95" s="114"/>
      <c r="M95" s="110"/>
      <c r="N95" s="114"/>
      <c r="O95" s="110"/>
      <c r="P95" s="114"/>
      <c r="Q95" s="177"/>
    </row>
    <row r="96" spans="1:17" s="3" customFormat="1" ht="15.95" customHeight="1">
      <c r="A96" s="431"/>
      <c r="B96" s="428"/>
      <c r="C96" s="83" t="s">
        <v>383</v>
      </c>
      <c r="D96" s="298" t="s">
        <v>665</v>
      </c>
      <c r="E96" s="384" t="s">
        <v>411</v>
      </c>
      <c r="F96" s="116"/>
      <c r="G96" s="266"/>
      <c r="H96" s="210"/>
      <c r="I96" s="116"/>
      <c r="J96" s="117"/>
      <c r="K96" s="226"/>
      <c r="L96" s="117"/>
      <c r="M96" s="116"/>
      <c r="N96" s="117"/>
      <c r="O96" s="116"/>
      <c r="P96" s="117"/>
    </row>
    <row r="97" spans="1:17" s="3" customFormat="1" ht="15.95" customHeight="1">
      <c r="A97" s="431"/>
      <c r="B97" s="428"/>
      <c r="C97" s="83" t="s">
        <v>384</v>
      </c>
      <c r="D97" s="298" t="s">
        <v>624</v>
      </c>
      <c r="E97" s="384"/>
      <c r="F97" s="116"/>
      <c r="G97" s="266"/>
      <c r="H97" s="210"/>
      <c r="I97" s="116"/>
      <c r="J97" s="117"/>
      <c r="K97" s="226"/>
      <c r="L97" s="117"/>
      <c r="M97" s="116"/>
      <c r="N97" s="117"/>
      <c r="O97" s="116"/>
      <c r="P97" s="117"/>
    </row>
    <row r="98" spans="1:17" s="3" customFormat="1" ht="15.95" customHeight="1">
      <c r="A98" s="431"/>
      <c r="B98" s="428"/>
      <c r="C98" s="83" t="s">
        <v>385</v>
      </c>
      <c r="D98" s="298" t="s">
        <v>625</v>
      </c>
      <c r="E98" s="384"/>
      <c r="F98" s="116"/>
      <c r="G98" s="266"/>
      <c r="H98" s="210"/>
      <c r="I98" s="116"/>
      <c r="J98" s="117"/>
      <c r="K98" s="226"/>
      <c r="L98" s="117"/>
      <c r="M98" s="116"/>
      <c r="N98" s="117"/>
      <c r="O98" s="116"/>
      <c r="P98" s="117"/>
    </row>
    <row r="99" spans="1:17" s="3" customFormat="1" ht="15.95" customHeight="1">
      <c r="A99" s="431"/>
      <c r="B99" s="428"/>
      <c r="C99" s="83"/>
      <c r="D99" s="85" t="s">
        <v>470</v>
      </c>
      <c r="E99" s="384"/>
      <c r="F99" s="116"/>
      <c r="G99" s="266"/>
      <c r="H99" s="210"/>
      <c r="I99" s="116"/>
      <c r="J99" s="117"/>
      <c r="K99" s="226"/>
      <c r="L99" s="117"/>
      <c r="M99" s="116"/>
      <c r="N99" s="117"/>
      <c r="O99" s="116"/>
      <c r="P99" s="117"/>
    </row>
    <row r="100" spans="1:17" s="3" customFormat="1" ht="15.95" customHeight="1">
      <c r="A100" s="431"/>
      <c r="B100" s="428"/>
      <c r="C100" s="83" t="s">
        <v>386</v>
      </c>
      <c r="D100" s="85" t="s">
        <v>471</v>
      </c>
      <c r="E100" s="384"/>
      <c r="F100" s="116"/>
      <c r="G100" s="266"/>
      <c r="H100" s="210"/>
      <c r="I100" s="116"/>
      <c r="J100" s="117"/>
      <c r="K100" s="226"/>
      <c r="L100" s="117"/>
      <c r="M100" s="116"/>
      <c r="N100" s="117"/>
      <c r="O100" s="116"/>
      <c r="P100" s="117"/>
    </row>
    <row r="101" spans="1:17" s="3" customFormat="1" ht="15.95" customHeight="1">
      <c r="A101" s="431"/>
      <c r="B101" s="428"/>
      <c r="C101" s="83" t="s">
        <v>548</v>
      </c>
      <c r="D101" s="85" t="s">
        <v>472</v>
      </c>
      <c r="E101" s="384"/>
      <c r="F101" s="116"/>
      <c r="G101" s="266"/>
      <c r="H101" s="210"/>
      <c r="I101" s="116"/>
      <c r="J101" s="117"/>
      <c r="K101" s="226"/>
      <c r="L101" s="117"/>
      <c r="M101" s="116"/>
      <c r="N101" s="117"/>
      <c r="O101" s="116"/>
      <c r="P101" s="117"/>
    </row>
    <row r="102" spans="1:17" s="3" customFormat="1" ht="15.95" customHeight="1">
      <c r="A102" s="431"/>
      <c r="B102" s="428"/>
      <c r="C102" s="83" t="s">
        <v>549</v>
      </c>
      <c r="D102" s="85" t="s">
        <v>473</v>
      </c>
      <c r="E102" s="384"/>
      <c r="F102" s="116"/>
      <c r="G102" s="266"/>
      <c r="H102" s="210"/>
      <c r="I102" s="116"/>
      <c r="J102" s="117"/>
      <c r="K102" s="226"/>
      <c r="L102" s="117"/>
      <c r="M102" s="116"/>
      <c r="N102" s="117"/>
      <c r="O102" s="116"/>
      <c r="P102" s="117"/>
    </row>
    <row r="103" spans="1:17" s="3" customFormat="1" ht="15.95" customHeight="1">
      <c r="A103" s="431"/>
      <c r="B103" s="428"/>
      <c r="C103" s="83" t="s">
        <v>550</v>
      </c>
      <c r="D103" s="90" t="s">
        <v>474</v>
      </c>
      <c r="E103" s="384"/>
      <c r="F103" s="116"/>
      <c r="G103" s="266"/>
      <c r="H103" s="210"/>
      <c r="I103" s="245"/>
      <c r="J103" s="246"/>
      <c r="K103" s="247"/>
      <c r="L103" s="246"/>
      <c r="M103" s="245"/>
      <c r="N103" s="246"/>
      <c r="O103" s="245"/>
      <c r="P103" s="246"/>
    </row>
    <row r="104" spans="1:17" s="3" customFormat="1" ht="15.95" customHeight="1">
      <c r="A104" s="431"/>
      <c r="B104" s="428"/>
      <c r="C104" s="75">
        <v>14</v>
      </c>
      <c r="D104" s="77" t="s">
        <v>475</v>
      </c>
      <c r="E104" s="77"/>
      <c r="F104" s="243"/>
      <c r="G104" s="113"/>
      <c r="H104" s="210"/>
      <c r="I104" s="110"/>
      <c r="J104" s="114"/>
      <c r="K104" s="223"/>
      <c r="L104" s="114"/>
      <c r="M104" s="110"/>
      <c r="N104" s="114"/>
      <c r="O104" s="110"/>
      <c r="P104" s="114"/>
      <c r="Q104" s="177"/>
    </row>
    <row r="105" spans="1:17" s="3" customFormat="1" ht="15.95" customHeight="1">
      <c r="A105" s="431"/>
      <c r="B105" s="428"/>
      <c r="C105" s="82" t="s">
        <v>387</v>
      </c>
      <c r="D105" s="89" t="s">
        <v>638</v>
      </c>
      <c r="E105" s="384" t="s">
        <v>476</v>
      </c>
      <c r="F105" s="116"/>
      <c r="G105" s="266"/>
      <c r="H105" s="210"/>
      <c r="I105" s="116"/>
      <c r="J105" s="117"/>
      <c r="K105" s="226"/>
      <c r="L105" s="117"/>
      <c r="M105" s="116"/>
      <c r="N105" s="117"/>
      <c r="O105" s="116"/>
      <c r="P105" s="117"/>
    </row>
    <row r="106" spans="1:17" s="3" customFormat="1" ht="15.95" customHeight="1">
      <c r="A106" s="431"/>
      <c r="B106" s="428"/>
      <c r="C106" s="82" t="s">
        <v>388</v>
      </c>
      <c r="D106" s="304" t="s">
        <v>654</v>
      </c>
      <c r="E106" s="384"/>
      <c r="F106" s="116"/>
      <c r="G106" s="266"/>
      <c r="H106" s="210"/>
      <c r="I106" s="116"/>
      <c r="J106" s="117"/>
      <c r="K106" s="226"/>
      <c r="L106" s="117"/>
      <c r="M106" s="116"/>
      <c r="N106" s="117"/>
      <c r="O106" s="116"/>
      <c r="P106" s="117"/>
    </row>
    <row r="107" spans="1:17" s="3" customFormat="1" ht="15.95" customHeight="1">
      <c r="A107" s="431"/>
      <c r="B107" s="428"/>
      <c r="C107" s="83" t="s">
        <v>389</v>
      </c>
      <c r="D107" s="85" t="s">
        <v>639</v>
      </c>
      <c r="E107" s="384"/>
      <c r="F107" s="116"/>
      <c r="G107" s="266"/>
      <c r="H107" s="210"/>
      <c r="I107" s="116"/>
      <c r="J107" s="117"/>
      <c r="K107" s="226"/>
      <c r="L107" s="117"/>
      <c r="M107" s="116"/>
      <c r="N107" s="117"/>
      <c r="O107" s="116"/>
      <c r="P107" s="117"/>
    </row>
    <row r="108" spans="1:17" s="3" customFormat="1" ht="15.95" customHeight="1">
      <c r="A108" s="431"/>
      <c r="B108" s="428"/>
      <c r="C108" s="84" t="s">
        <v>641</v>
      </c>
      <c r="D108" s="90" t="s">
        <v>640</v>
      </c>
      <c r="E108" s="384"/>
      <c r="F108" s="245"/>
      <c r="G108" s="268"/>
      <c r="H108" s="210"/>
      <c r="I108" s="245"/>
      <c r="J108" s="246"/>
      <c r="K108" s="247"/>
      <c r="L108" s="246"/>
      <c r="M108" s="245"/>
      <c r="N108" s="246"/>
      <c r="O108" s="245"/>
      <c r="P108" s="246"/>
    </row>
    <row r="109" spans="1:17" s="3" customFormat="1" ht="15.95" customHeight="1">
      <c r="A109" s="431"/>
      <c r="B109" s="428"/>
      <c r="C109" s="75">
        <v>15</v>
      </c>
      <c r="D109" s="77" t="s">
        <v>405</v>
      </c>
      <c r="E109" s="77"/>
      <c r="F109" s="243"/>
      <c r="G109" s="113"/>
      <c r="H109" s="210"/>
      <c r="I109" s="110"/>
      <c r="J109" s="114"/>
      <c r="K109" s="223"/>
      <c r="L109" s="114"/>
      <c r="M109" s="110"/>
      <c r="N109" s="114"/>
      <c r="O109" s="110"/>
      <c r="P109" s="114"/>
    </row>
    <row r="110" spans="1:17" s="3" customFormat="1" ht="15.95" customHeight="1">
      <c r="A110" s="431"/>
      <c r="B110" s="428"/>
      <c r="C110" s="82" t="s">
        <v>390</v>
      </c>
      <c r="D110" s="89" t="s">
        <v>483</v>
      </c>
      <c r="E110" s="137" t="s">
        <v>406</v>
      </c>
      <c r="F110" s="116"/>
      <c r="G110" s="266"/>
      <c r="H110" s="210"/>
      <c r="I110" s="116"/>
      <c r="J110" s="117"/>
      <c r="K110" s="226"/>
      <c r="L110" s="117"/>
      <c r="M110" s="116"/>
      <c r="N110" s="117"/>
      <c r="O110" s="116"/>
      <c r="P110" s="117"/>
    </row>
    <row r="111" spans="1:17" s="3" customFormat="1" ht="15.95" customHeight="1">
      <c r="A111" s="431"/>
      <c r="B111" s="428"/>
      <c r="C111" s="83" t="s">
        <v>391</v>
      </c>
      <c r="D111" s="85" t="s">
        <v>484</v>
      </c>
      <c r="E111" s="137"/>
      <c r="F111" s="116"/>
      <c r="G111" s="266"/>
      <c r="H111" s="210"/>
      <c r="I111" s="116"/>
      <c r="J111" s="117"/>
      <c r="K111" s="226"/>
      <c r="L111" s="117"/>
      <c r="M111" s="116"/>
      <c r="N111" s="117"/>
      <c r="O111" s="116"/>
      <c r="P111" s="117"/>
    </row>
    <row r="112" spans="1:17" s="3" customFormat="1" ht="15.95" customHeight="1">
      <c r="A112" s="431"/>
      <c r="B112" s="428"/>
      <c r="C112" s="83" t="s">
        <v>477</v>
      </c>
      <c r="D112" s="85" t="s">
        <v>485</v>
      </c>
      <c r="E112" s="139"/>
      <c r="F112" s="116"/>
      <c r="G112" s="266"/>
      <c r="H112" s="210"/>
      <c r="I112" s="116"/>
      <c r="J112" s="117"/>
      <c r="K112" s="226"/>
      <c r="L112" s="117"/>
      <c r="M112" s="116"/>
      <c r="N112" s="117"/>
      <c r="O112" s="116"/>
      <c r="P112" s="117"/>
    </row>
    <row r="113" spans="1:16" s="3" customFormat="1" ht="15.95" customHeight="1">
      <c r="A113" s="431"/>
      <c r="B113" s="428"/>
      <c r="C113" s="83" t="s">
        <v>478</v>
      </c>
      <c r="D113" s="85" t="s">
        <v>486</v>
      </c>
      <c r="E113" s="140" t="s">
        <v>81</v>
      </c>
      <c r="F113" s="116"/>
      <c r="G113" s="266"/>
      <c r="H113" s="210"/>
      <c r="I113" s="116"/>
      <c r="J113" s="117"/>
      <c r="K113" s="226"/>
      <c r="L113" s="117"/>
      <c r="M113" s="116"/>
      <c r="N113" s="117"/>
      <c r="O113" s="116"/>
      <c r="P113" s="117"/>
    </row>
    <row r="114" spans="1:16" s="3" customFormat="1" ht="15.95" customHeight="1">
      <c r="A114" s="431"/>
      <c r="B114" s="428"/>
      <c r="C114" s="83" t="s">
        <v>479</v>
      </c>
      <c r="D114" s="85" t="s">
        <v>487</v>
      </c>
      <c r="E114" s="140"/>
      <c r="F114" s="116"/>
      <c r="G114" s="266"/>
      <c r="H114" s="210"/>
      <c r="I114" s="116"/>
      <c r="J114" s="117"/>
      <c r="K114" s="226"/>
      <c r="L114" s="117"/>
      <c r="M114" s="116"/>
      <c r="N114" s="117"/>
      <c r="O114" s="116"/>
      <c r="P114" s="117"/>
    </row>
    <row r="115" spans="1:16" s="3" customFormat="1" ht="15.95" customHeight="1">
      <c r="A115" s="431"/>
      <c r="B115" s="428"/>
      <c r="C115" s="83" t="s">
        <v>480</v>
      </c>
      <c r="D115" s="85" t="s">
        <v>488</v>
      </c>
      <c r="E115" s="140"/>
      <c r="F115" s="116"/>
      <c r="G115" s="266"/>
      <c r="H115" s="210"/>
      <c r="I115" s="116"/>
      <c r="J115" s="117"/>
      <c r="K115" s="226"/>
      <c r="L115" s="117"/>
      <c r="M115" s="116"/>
      <c r="N115" s="117"/>
      <c r="O115" s="116"/>
      <c r="P115" s="117"/>
    </row>
    <row r="116" spans="1:16" s="3" customFormat="1" ht="15.95" customHeight="1">
      <c r="A116" s="431"/>
      <c r="B116" s="428"/>
      <c r="C116" s="83" t="s">
        <v>481</v>
      </c>
      <c r="D116" s="85" t="s">
        <v>489</v>
      </c>
      <c r="E116" s="140" t="s">
        <v>407</v>
      </c>
      <c r="F116" s="116"/>
      <c r="G116" s="266"/>
      <c r="H116" s="210"/>
      <c r="I116" s="116"/>
      <c r="J116" s="117"/>
      <c r="K116" s="226"/>
      <c r="L116" s="117"/>
      <c r="M116" s="116"/>
      <c r="N116" s="117"/>
      <c r="O116" s="116"/>
      <c r="P116" s="117"/>
    </row>
    <row r="117" spans="1:16" s="3" customFormat="1" ht="15.95" customHeight="1">
      <c r="A117" s="431"/>
      <c r="B117" s="428"/>
      <c r="C117" s="84" t="s">
        <v>482</v>
      </c>
      <c r="D117" s="90" t="s">
        <v>490</v>
      </c>
      <c r="E117" s="142" t="s">
        <v>408</v>
      </c>
      <c r="F117" s="245"/>
      <c r="G117" s="268"/>
      <c r="H117" s="210"/>
      <c r="I117" s="245"/>
      <c r="J117" s="246"/>
      <c r="K117" s="247"/>
      <c r="L117" s="246"/>
      <c r="M117" s="245"/>
      <c r="N117" s="246"/>
      <c r="O117" s="245"/>
      <c r="P117" s="246"/>
    </row>
    <row r="118" spans="1:16" s="3" customFormat="1" ht="15.95" customHeight="1">
      <c r="A118" s="431"/>
      <c r="B118" s="428"/>
      <c r="C118" s="75">
        <v>16</v>
      </c>
      <c r="D118" s="75" t="s">
        <v>409</v>
      </c>
      <c r="E118" s="244"/>
      <c r="F118" s="109"/>
      <c r="G118" s="113"/>
      <c r="H118" s="210"/>
      <c r="I118" s="113"/>
      <c r="J118" s="113"/>
      <c r="K118" s="234"/>
      <c r="L118" s="113"/>
      <c r="M118" s="113"/>
      <c r="N118" s="113"/>
      <c r="O118" s="113"/>
      <c r="P118" s="113"/>
    </row>
    <row r="119" spans="1:16" s="3" customFormat="1" ht="15.95" customHeight="1">
      <c r="A119" s="431"/>
      <c r="B119" s="428"/>
      <c r="C119" s="82" t="s">
        <v>392</v>
      </c>
      <c r="D119" s="89" t="s">
        <v>491</v>
      </c>
      <c r="E119" s="137" t="s">
        <v>410</v>
      </c>
      <c r="F119" s="116"/>
      <c r="G119" s="266"/>
      <c r="H119" s="210"/>
      <c r="I119" s="117"/>
      <c r="J119" s="117"/>
      <c r="K119" s="233"/>
      <c r="L119" s="117"/>
      <c r="M119" s="117"/>
      <c r="N119" s="117"/>
      <c r="O119" s="117"/>
      <c r="P119" s="117"/>
    </row>
    <row r="120" spans="1:16" s="3" customFormat="1" ht="15.95" customHeight="1">
      <c r="A120" s="431"/>
      <c r="B120" s="428"/>
      <c r="C120" s="82" t="s">
        <v>393</v>
      </c>
      <c r="D120" s="85" t="s">
        <v>492</v>
      </c>
      <c r="E120" s="137"/>
      <c r="F120" s="116"/>
      <c r="G120" s="266"/>
      <c r="H120" s="210"/>
      <c r="I120" s="117"/>
      <c r="J120" s="117"/>
      <c r="K120" s="233"/>
      <c r="L120" s="117"/>
      <c r="M120" s="117"/>
      <c r="N120" s="117"/>
      <c r="O120" s="117"/>
      <c r="P120" s="117"/>
    </row>
    <row r="121" spans="1:16" s="3" customFormat="1" ht="15.95" customHeight="1">
      <c r="A121" s="431"/>
      <c r="B121" s="428"/>
      <c r="C121" s="82" t="s">
        <v>394</v>
      </c>
      <c r="D121" s="85" t="s">
        <v>493</v>
      </c>
      <c r="E121" s="137"/>
      <c r="F121" s="116"/>
      <c r="G121" s="266"/>
      <c r="H121" s="210"/>
      <c r="I121" s="117"/>
      <c r="J121" s="117"/>
      <c r="K121" s="233"/>
      <c r="L121" s="117"/>
      <c r="M121" s="117"/>
      <c r="N121" s="117"/>
      <c r="O121" s="117"/>
      <c r="P121" s="117"/>
    </row>
    <row r="122" spans="1:16" s="3" customFormat="1" ht="15.95" customHeight="1">
      <c r="A122" s="431"/>
      <c r="B122" s="428"/>
      <c r="C122" s="82" t="s">
        <v>395</v>
      </c>
      <c r="D122" s="85" t="s">
        <v>652</v>
      </c>
      <c r="E122" s="137"/>
      <c r="F122" s="116"/>
      <c r="G122" s="266"/>
      <c r="H122" s="210"/>
      <c r="I122" s="117"/>
      <c r="J122" s="117"/>
      <c r="K122" s="233"/>
      <c r="L122" s="117"/>
      <c r="M122" s="117"/>
      <c r="N122" s="117"/>
      <c r="O122" s="117"/>
      <c r="P122" s="117"/>
    </row>
    <row r="123" spans="1:16" s="3" customFormat="1" ht="15.95" customHeight="1">
      <c r="A123" s="431"/>
      <c r="B123" s="428"/>
      <c r="C123" s="82" t="s">
        <v>653</v>
      </c>
      <c r="D123" s="81" t="s">
        <v>494</v>
      </c>
      <c r="E123" s="142" t="s">
        <v>226</v>
      </c>
      <c r="F123" s="116"/>
      <c r="G123" s="266"/>
      <c r="H123" s="210"/>
      <c r="I123" s="117"/>
      <c r="J123" s="117"/>
      <c r="K123" s="233"/>
      <c r="L123" s="117"/>
      <c r="M123" s="117"/>
      <c r="N123" s="117"/>
      <c r="O123" s="117"/>
      <c r="P123" s="117"/>
    </row>
    <row r="124" spans="1:16" s="3" customFormat="1" ht="15.95" customHeight="1">
      <c r="A124" s="431"/>
      <c r="B124" s="428"/>
      <c r="C124" s="261">
        <v>17</v>
      </c>
      <c r="D124" s="75" t="s">
        <v>249</v>
      </c>
      <c r="E124" s="75"/>
      <c r="F124" s="109"/>
      <c r="G124" s="113"/>
      <c r="H124" s="210"/>
      <c r="I124" s="113"/>
      <c r="J124" s="113"/>
      <c r="K124" s="234"/>
      <c r="L124" s="113"/>
      <c r="M124" s="113"/>
      <c r="N124" s="113"/>
      <c r="O124" s="113"/>
      <c r="P124" s="113"/>
    </row>
    <row r="125" spans="1:16" s="3" customFormat="1" ht="15.95" customHeight="1">
      <c r="A125" s="431"/>
      <c r="B125" s="428"/>
      <c r="C125" s="91" t="s">
        <v>396</v>
      </c>
      <c r="D125" s="89" t="s">
        <v>510</v>
      </c>
      <c r="E125" s="137" t="s">
        <v>412</v>
      </c>
      <c r="F125" s="116"/>
      <c r="G125" s="266"/>
      <c r="H125" s="210"/>
      <c r="I125" s="117"/>
      <c r="J125" s="117"/>
      <c r="K125" s="233"/>
      <c r="L125" s="117"/>
      <c r="M125" s="117"/>
      <c r="N125" s="117"/>
      <c r="O125" s="117"/>
      <c r="P125" s="117"/>
    </row>
    <row r="126" spans="1:16" s="3" customFormat="1" ht="15.95" customHeight="1" thickBot="1">
      <c r="A126" s="432"/>
      <c r="B126" s="429"/>
      <c r="C126" s="176" t="s">
        <v>397</v>
      </c>
      <c r="D126" s="175" t="s">
        <v>511</v>
      </c>
      <c r="E126" s="143"/>
      <c r="F126" s="124"/>
      <c r="G126" s="267"/>
      <c r="H126" s="210"/>
      <c r="I126" s="125"/>
      <c r="J126" s="125"/>
      <c r="K126" s="235"/>
      <c r="L126" s="125"/>
      <c r="M126" s="125"/>
      <c r="N126" s="125"/>
      <c r="O126" s="125"/>
      <c r="P126" s="125"/>
    </row>
    <row r="127" spans="1:16" s="3" customFormat="1" ht="15.95" customHeight="1">
      <c r="A127" s="353" t="s">
        <v>111</v>
      </c>
      <c r="B127" s="356" t="s">
        <v>232</v>
      </c>
      <c r="C127" s="129">
        <v>18</v>
      </c>
      <c r="D127" s="129" t="s">
        <v>413</v>
      </c>
      <c r="E127" s="129"/>
      <c r="F127" s="130"/>
      <c r="G127" s="131"/>
      <c r="H127" s="210"/>
      <c r="I127" s="131"/>
      <c r="J127" s="131"/>
      <c r="K127" s="236"/>
      <c r="L127" s="131"/>
      <c r="M127" s="131"/>
      <c r="N127" s="131"/>
      <c r="O127" s="131"/>
      <c r="P127" s="131"/>
    </row>
    <row r="128" spans="1:16" s="3" customFormat="1" ht="15.95" customHeight="1">
      <c r="A128" s="354"/>
      <c r="B128" s="357"/>
      <c r="C128" s="92" t="s">
        <v>427</v>
      </c>
      <c r="D128" s="95" t="s">
        <v>512</v>
      </c>
      <c r="E128" s="106" t="s">
        <v>342</v>
      </c>
      <c r="F128" s="116"/>
      <c r="G128" s="266"/>
      <c r="H128" s="210"/>
      <c r="I128" s="117"/>
      <c r="J128" s="117"/>
      <c r="K128" s="233"/>
      <c r="L128" s="117"/>
      <c r="M128" s="117"/>
      <c r="N128" s="117"/>
      <c r="O128" s="117"/>
      <c r="P128" s="117"/>
    </row>
    <row r="129" spans="1:16" s="3" customFormat="1" ht="15.95" customHeight="1">
      <c r="A129" s="354"/>
      <c r="B129" s="357"/>
      <c r="C129" s="93" t="s">
        <v>428</v>
      </c>
      <c r="D129" s="94" t="s">
        <v>513</v>
      </c>
      <c r="E129" s="141" t="s">
        <v>343</v>
      </c>
      <c r="F129" s="116"/>
      <c r="G129" s="266"/>
      <c r="H129" s="210"/>
      <c r="I129" s="117"/>
      <c r="J129" s="117"/>
      <c r="K129" s="233"/>
      <c r="L129" s="117"/>
      <c r="M129" s="117"/>
      <c r="N129" s="117"/>
      <c r="O129" s="117"/>
      <c r="P129" s="117"/>
    </row>
    <row r="130" spans="1:16" s="3" customFormat="1" ht="15.95" customHeight="1">
      <c r="A130" s="354"/>
      <c r="B130" s="357"/>
      <c r="C130" s="93" t="s">
        <v>496</v>
      </c>
      <c r="D130" s="94" t="s">
        <v>514</v>
      </c>
      <c r="E130" s="141" t="s">
        <v>344</v>
      </c>
      <c r="F130" s="116"/>
      <c r="G130" s="266"/>
      <c r="H130" s="210"/>
      <c r="I130" s="117"/>
      <c r="J130" s="117"/>
      <c r="K130" s="233"/>
      <c r="L130" s="117"/>
      <c r="M130" s="117"/>
      <c r="N130" s="117"/>
      <c r="O130" s="117"/>
      <c r="P130" s="117"/>
    </row>
    <row r="131" spans="1:16" s="3" customFormat="1" ht="15.95" customHeight="1">
      <c r="A131" s="354"/>
      <c r="B131" s="357"/>
      <c r="C131" s="93" t="s">
        <v>497</v>
      </c>
      <c r="D131" s="94" t="s">
        <v>515</v>
      </c>
      <c r="E131" s="346" t="s">
        <v>345</v>
      </c>
      <c r="F131" s="116"/>
      <c r="G131" s="266"/>
      <c r="H131" s="210"/>
      <c r="I131" s="117"/>
      <c r="J131" s="117"/>
      <c r="K131" s="233"/>
      <c r="L131" s="117"/>
      <c r="M131" s="117"/>
      <c r="N131" s="117"/>
      <c r="O131" s="117"/>
      <c r="P131" s="117"/>
    </row>
    <row r="132" spans="1:16" s="3" customFormat="1" ht="15.95" customHeight="1">
      <c r="A132" s="354"/>
      <c r="B132" s="357"/>
      <c r="C132" s="93" t="s">
        <v>498</v>
      </c>
      <c r="D132" s="94" t="s">
        <v>509</v>
      </c>
      <c r="E132" s="347"/>
      <c r="F132" s="116"/>
      <c r="G132" s="266"/>
      <c r="H132" s="210"/>
      <c r="I132" s="117"/>
      <c r="J132" s="117"/>
      <c r="K132" s="233"/>
      <c r="L132" s="117"/>
      <c r="M132" s="117"/>
      <c r="N132" s="117"/>
      <c r="O132" s="117"/>
      <c r="P132" s="117"/>
    </row>
    <row r="133" spans="1:16" s="3" customFormat="1" ht="15.95" customHeight="1" thickBot="1">
      <c r="A133" s="355"/>
      <c r="B133" s="358"/>
      <c r="C133" s="132" t="s">
        <v>499</v>
      </c>
      <c r="D133" s="133" t="s">
        <v>516</v>
      </c>
      <c r="E133" s="348"/>
      <c r="F133" s="124"/>
      <c r="G133" s="267"/>
      <c r="H133" s="210"/>
      <c r="I133" s="254"/>
      <c r="J133" s="254"/>
      <c r="K133" s="255"/>
      <c r="L133" s="254"/>
      <c r="M133" s="254"/>
      <c r="N133" s="254"/>
      <c r="O133" s="254"/>
      <c r="P133" s="254"/>
    </row>
    <row r="134" spans="1:16" s="3" customFormat="1" ht="15.95" customHeight="1" thickBot="1">
      <c r="A134" s="350">
        <f>'Input Data'!F6</f>
        <v>0</v>
      </c>
      <c r="B134" s="351"/>
      <c r="C134" s="351"/>
      <c r="D134" s="351"/>
      <c r="E134" s="351"/>
      <c r="F134" s="351"/>
      <c r="G134" s="352"/>
      <c r="H134" s="210"/>
      <c r="I134" s="246"/>
      <c r="J134" s="246"/>
      <c r="K134" s="256"/>
      <c r="L134" s="246"/>
      <c r="M134" s="246"/>
      <c r="N134" s="246"/>
      <c r="O134" s="246"/>
      <c r="P134" s="246"/>
    </row>
    <row r="135" spans="1:16" s="3" customFormat="1" ht="15.95" customHeight="1">
      <c r="A135" s="353" t="s">
        <v>111</v>
      </c>
      <c r="B135" s="356" t="s">
        <v>232</v>
      </c>
      <c r="C135" s="129">
        <v>18</v>
      </c>
      <c r="D135" s="129" t="s">
        <v>413</v>
      </c>
      <c r="E135" s="129"/>
      <c r="F135" s="130"/>
      <c r="G135" s="131"/>
      <c r="H135" s="210"/>
      <c r="I135" s="257"/>
      <c r="J135" s="257"/>
      <c r="K135" s="258"/>
      <c r="L135" s="257"/>
      <c r="M135" s="257"/>
      <c r="N135" s="257"/>
      <c r="O135" s="257"/>
      <c r="P135" s="257"/>
    </row>
    <row r="136" spans="1:16" s="3" customFormat="1" ht="15.95" customHeight="1">
      <c r="A136" s="354"/>
      <c r="B136" s="357"/>
      <c r="C136" s="93" t="s">
        <v>500</v>
      </c>
      <c r="D136" s="94" t="s">
        <v>517</v>
      </c>
      <c r="E136" s="346" t="s">
        <v>345</v>
      </c>
      <c r="F136" s="116"/>
      <c r="G136" s="266"/>
      <c r="H136" s="210"/>
      <c r="I136" s="117"/>
      <c r="J136" s="117"/>
      <c r="K136" s="233"/>
      <c r="L136" s="117"/>
      <c r="M136" s="117"/>
      <c r="N136" s="117"/>
      <c r="O136" s="117"/>
      <c r="P136" s="117"/>
    </row>
    <row r="137" spans="1:16" s="3" customFormat="1" ht="15.95" customHeight="1">
      <c r="A137" s="354"/>
      <c r="B137" s="357"/>
      <c r="C137" s="93" t="s">
        <v>518</v>
      </c>
      <c r="D137" s="94" t="s">
        <v>670</v>
      </c>
      <c r="E137" s="349"/>
      <c r="F137" s="116"/>
      <c r="G137" s="266"/>
      <c r="H137" s="210"/>
      <c r="I137" s="117"/>
      <c r="J137" s="117"/>
      <c r="K137" s="233"/>
      <c r="L137" s="117"/>
      <c r="M137" s="117"/>
      <c r="N137" s="117"/>
      <c r="O137" s="117"/>
      <c r="P137" s="117"/>
    </row>
    <row r="138" spans="1:16" s="3" customFormat="1" ht="15.95" customHeight="1">
      <c r="A138" s="354"/>
      <c r="B138" s="357"/>
      <c r="C138" s="216" t="s">
        <v>519</v>
      </c>
      <c r="D138" s="217" t="s">
        <v>522</v>
      </c>
      <c r="E138" s="218" t="s">
        <v>346</v>
      </c>
      <c r="F138" s="116"/>
      <c r="G138" s="266"/>
      <c r="H138" s="210"/>
      <c r="I138" s="116"/>
      <c r="J138" s="117"/>
      <c r="K138" s="226"/>
      <c r="L138" s="117"/>
      <c r="M138" s="116"/>
      <c r="N138" s="117"/>
      <c r="O138" s="116"/>
      <c r="P138" s="117"/>
    </row>
    <row r="139" spans="1:16" s="3" customFormat="1" ht="15.95" customHeight="1">
      <c r="A139" s="354"/>
      <c r="B139" s="357"/>
      <c r="C139" s="219" t="s">
        <v>520</v>
      </c>
      <c r="D139" s="220" t="s">
        <v>524</v>
      </c>
      <c r="E139" s="377" t="s">
        <v>414</v>
      </c>
      <c r="F139" s="215"/>
      <c r="G139" s="266"/>
      <c r="H139" s="210"/>
      <c r="I139" s="116"/>
      <c r="J139" s="117"/>
      <c r="K139" s="226"/>
      <c r="L139" s="117"/>
      <c r="M139" s="116"/>
      <c r="N139" s="117"/>
      <c r="O139" s="116"/>
      <c r="P139" s="117"/>
    </row>
    <row r="140" spans="1:16" s="3" customFormat="1" ht="15.95" customHeight="1">
      <c r="A140" s="354"/>
      <c r="B140" s="357"/>
      <c r="C140" s="219" t="s">
        <v>521</v>
      </c>
      <c r="D140" s="220" t="s">
        <v>523</v>
      </c>
      <c r="E140" s="378"/>
      <c r="F140" s="215"/>
      <c r="G140" s="266"/>
      <c r="H140" s="210"/>
      <c r="I140" s="116"/>
      <c r="J140" s="117"/>
      <c r="K140" s="226"/>
      <c r="L140" s="117"/>
      <c r="M140" s="116"/>
      <c r="N140" s="117"/>
      <c r="O140" s="116"/>
      <c r="P140" s="117"/>
    </row>
    <row r="141" spans="1:16" s="3" customFormat="1" ht="15.95" customHeight="1">
      <c r="A141" s="354"/>
      <c r="B141" s="357"/>
      <c r="C141" s="305" t="s">
        <v>642</v>
      </c>
      <c r="D141" s="306"/>
      <c r="E141" s="106"/>
      <c r="F141" s="116"/>
      <c r="G141" s="303"/>
      <c r="H141" s="210"/>
      <c r="I141" s="173"/>
      <c r="J141" s="174"/>
      <c r="K141" s="231"/>
      <c r="L141" s="174"/>
      <c r="M141" s="173"/>
      <c r="N141" s="174"/>
      <c r="O141" s="173"/>
      <c r="P141" s="174"/>
    </row>
    <row r="142" spans="1:16" s="3" customFormat="1" ht="15.95" customHeight="1">
      <c r="A142" s="354"/>
      <c r="B142" s="357"/>
      <c r="C142" s="93" t="s">
        <v>645</v>
      </c>
      <c r="D142" s="95" t="s">
        <v>450</v>
      </c>
      <c r="E142" s="141"/>
      <c r="F142" s="307"/>
      <c r="G142" s="303"/>
      <c r="H142" s="210"/>
      <c r="I142" s="173"/>
      <c r="J142" s="174"/>
      <c r="K142" s="231"/>
      <c r="L142" s="174"/>
      <c r="M142" s="173"/>
      <c r="N142" s="174"/>
      <c r="O142" s="173"/>
      <c r="P142" s="174"/>
    </row>
    <row r="143" spans="1:16" s="3" customFormat="1" ht="15.95" customHeight="1">
      <c r="A143" s="354"/>
      <c r="B143" s="357"/>
      <c r="C143" s="93" t="s">
        <v>646</v>
      </c>
      <c r="D143" s="308" t="s">
        <v>643</v>
      </c>
      <c r="E143" s="141"/>
      <c r="F143" s="307"/>
      <c r="G143" s="303"/>
      <c r="H143" s="210"/>
      <c r="I143" s="173"/>
      <c r="J143" s="174"/>
      <c r="K143" s="231"/>
      <c r="L143" s="174"/>
      <c r="M143" s="173"/>
      <c r="N143" s="174"/>
      <c r="O143" s="173"/>
      <c r="P143" s="174"/>
    </row>
    <row r="144" spans="1:16" s="3" customFormat="1" ht="15.95" customHeight="1" thickBot="1">
      <c r="A144" s="354"/>
      <c r="B144" s="357"/>
      <c r="C144" s="93" t="s">
        <v>647</v>
      </c>
      <c r="D144" s="309" t="s">
        <v>644</v>
      </c>
      <c r="E144" s="106"/>
      <c r="F144" s="307"/>
      <c r="G144" s="303"/>
      <c r="H144" s="210"/>
      <c r="I144" s="173"/>
      <c r="J144" s="174"/>
      <c r="K144" s="231"/>
      <c r="L144" s="174"/>
      <c r="M144" s="173"/>
      <c r="N144" s="174"/>
      <c r="O144" s="173"/>
      <c r="P144" s="174"/>
    </row>
    <row r="145" spans="1:16" s="3" customFormat="1" ht="15.95" customHeight="1">
      <c r="A145" s="353" t="s">
        <v>111</v>
      </c>
      <c r="B145" s="379" t="s">
        <v>241</v>
      </c>
      <c r="C145" s="134">
        <v>19</v>
      </c>
      <c r="D145" s="134" t="s">
        <v>525</v>
      </c>
      <c r="E145" s="134"/>
      <c r="F145" s="135"/>
      <c r="G145" s="136"/>
      <c r="H145" s="210"/>
      <c r="I145" s="136"/>
      <c r="J145" s="136"/>
      <c r="K145" s="237"/>
      <c r="L145" s="136"/>
      <c r="M145" s="136"/>
      <c r="N145" s="136"/>
      <c r="O145" s="136"/>
      <c r="P145" s="136"/>
    </row>
    <row r="146" spans="1:16" s="3" customFormat="1" ht="15.95" customHeight="1">
      <c r="A146" s="354"/>
      <c r="B146" s="380"/>
      <c r="C146" s="101" t="s">
        <v>501</v>
      </c>
      <c r="D146" s="102" t="s">
        <v>532</v>
      </c>
      <c r="E146" s="382" t="s">
        <v>415</v>
      </c>
      <c r="F146" s="116"/>
      <c r="G146" s="266"/>
      <c r="H146" s="210"/>
      <c r="I146" s="117"/>
      <c r="J146" s="117"/>
      <c r="K146" s="233"/>
      <c r="L146" s="117"/>
      <c r="M146" s="117"/>
      <c r="N146" s="117"/>
      <c r="O146" s="117"/>
      <c r="P146" s="117"/>
    </row>
    <row r="147" spans="1:16" s="3" customFormat="1" ht="15.95" customHeight="1">
      <c r="A147" s="354"/>
      <c r="B147" s="380"/>
      <c r="C147" s="103" t="s">
        <v>502</v>
      </c>
      <c r="D147" s="104" t="s">
        <v>528</v>
      </c>
      <c r="E147" s="382"/>
      <c r="F147" s="116"/>
      <c r="G147" s="266"/>
      <c r="H147" s="210"/>
      <c r="I147" s="117"/>
      <c r="J147" s="117"/>
      <c r="K147" s="233"/>
      <c r="L147" s="117"/>
      <c r="M147" s="117"/>
      <c r="N147" s="117"/>
      <c r="O147" s="117"/>
      <c r="P147" s="117"/>
    </row>
    <row r="148" spans="1:16" s="3" customFormat="1" ht="15.95" customHeight="1">
      <c r="A148" s="354"/>
      <c r="B148" s="380"/>
      <c r="C148" s="103" t="s">
        <v>503</v>
      </c>
      <c r="D148" s="104" t="s">
        <v>529</v>
      </c>
      <c r="E148" s="382"/>
      <c r="F148" s="116"/>
      <c r="G148" s="266"/>
      <c r="H148" s="210"/>
      <c r="I148" s="117"/>
      <c r="J148" s="117"/>
      <c r="K148" s="233"/>
      <c r="L148" s="117"/>
      <c r="M148" s="117"/>
      <c r="N148" s="117"/>
      <c r="O148" s="117"/>
      <c r="P148" s="117"/>
    </row>
    <row r="149" spans="1:16" s="3" customFormat="1" ht="15.95" customHeight="1">
      <c r="A149" s="354"/>
      <c r="B149" s="380"/>
      <c r="C149" s="103" t="s">
        <v>504</v>
      </c>
      <c r="D149" s="104" t="s">
        <v>526</v>
      </c>
      <c r="E149" s="382"/>
      <c r="F149" s="116"/>
      <c r="G149" s="266"/>
      <c r="H149" s="210"/>
      <c r="I149" s="117"/>
      <c r="J149" s="117"/>
      <c r="K149" s="233"/>
      <c r="L149" s="117"/>
      <c r="M149" s="117"/>
      <c r="N149" s="117"/>
      <c r="O149" s="117"/>
      <c r="P149" s="117"/>
    </row>
    <row r="150" spans="1:16" s="3" customFormat="1" ht="15.95" customHeight="1">
      <c r="A150" s="354"/>
      <c r="B150" s="380"/>
      <c r="C150" s="103" t="s">
        <v>505</v>
      </c>
      <c r="D150" s="104" t="s">
        <v>527</v>
      </c>
      <c r="E150" s="382"/>
      <c r="F150" s="116"/>
      <c r="G150" s="266"/>
      <c r="H150" s="210"/>
      <c r="I150" s="117"/>
      <c r="J150" s="117"/>
      <c r="K150" s="233"/>
      <c r="L150" s="117"/>
      <c r="M150" s="117"/>
      <c r="N150" s="117"/>
      <c r="O150" s="117"/>
      <c r="P150" s="117"/>
    </row>
    <row r="151" spans="1:16" s="3" customFormat="1" ht="15.95" customHeight="1">
      <c r="A151" s="354"/>
      <c r="B151" s="380"/>
      <c r="C151" s="103" t="s">
        <v>506</v>
      </c>
      <c r="D151" s="104" t="s">
        <v>539</v>
      </c>
      <c r="E151" s="382"/>
      <c r="F151" s="116"/>
      <c r="G151" s="266"/>
      <c r="H151" s="210"/>
      <c r="I151" s="117"/>
      <c r="J151" s="117"/>
      <c r="K151" s="233"/>
      <c r="L151" s="117"/>
      <c r="M151" s="117"/>
      <c r="N151" s="117"/>
      <c r="O151" s="117"/>
      <c r="P151" s="117"/>
    </row>
    <row r="152" spans="1:16" s="3" customFormat="1" ht="15.95" customHeight="1">
      <c r="A152" s="354"/>
      <c r="B152" s="380"/>
      <c r="C152" s="103" t="s">
        <v>507</v>
      </c>
      <c r="D152" s="104" t="s">
        <v>540</v>
      </c>
      <c r="E152" s="382"/>
      <c r="F152" s="116"/>
      <c r="G152" s="266"/>
      <c r="H152" s="210"/>
      <c r="I152" s="117"/>
      <c r="J152" s="117"/>
      <c r="K152" s="233"/>
      <c r="L152" s="117"/>
      <c r="M152" s="117"/>
      <c r="N152" s="117"/>
      <c r="O152" s="117"/>
      <c r="P152" s="117"/>
    </row>
    <row r="153" spans="1:16" s="3" customFormat="1" ht="15.95" customHeight="1">
      <c r="A153" s="354"/>
      <c r="B153" s="380"/>
      <c r="C153" s="103" t="s">
        <v>508</v>
      </c>
      <c r="D153" s="104" t="s">
        <v>541</v>
      </c>
      <c r="E153" s="382"/>
      <c r="F153" s="116"/>
      <c r="G153" s="266"/>
      <c r="H153" s="210"/>
      <c r="I153" s="117"/>
      <c r="J153" s="117"/>
      <c r="K153" s="233"/>
      <c r="L153" s="117"/>
      <c r="M153" s="117"/>
      <c r="N153" s="117"/>
      <c r="O153" s="117"/>
      <c r="P153" s="117"/>
    </row>
    <row r="154" spans="1:16" s="3" customFormat="1" ht="15.95" customHeight="1">
      <c r="A154" s="354"/>
      <c r="B154" s="380"/>
      <c r="C154" s="103" t="s">
        <v>530</v>
      </c>
      <c r="D154" s="104" t="s">
        <v>542</v>
      </c>
      <c r="E154" s="382"/>
      <c r="F154" s="116"/>
      <c r="G154" s="266"/>
      <c r="H154" s="210" t="s">
        <v>22</v>
      </c>
      <c r="I154" s="117"/>
      <c r="J154" s="117"/>
      <c r="K154" s="233"/>
      <c r="L154" s="117"/>
      <c r="M154" s="117"/>
      <c r="N154" s="117"/>
      <c r="O154" s="117"/>
      <c r="P154" s="117"/>
    </row>
    <row r="155" spans="1:16" s="3" customFormat="1" ht="15.95" customHeight="1" thickBot="1">
      <c r="A155" s="355"/>
      <c r="B155" s="381"/>
      <c r="C155" s="122" t="s">
        <v>531</v>
      </c>
      <c r="D155" s="123" t="s">
        <v>543</v>
      </c>
      <c r="E155" s="383"/>
      <c r="F155" s="124"/>
      <c r="G155" s="267"/>
      <c r="H155" s="212"/>
      <c r="I155" s="125"/>
      <c r="J155" s="125"/>
      <c r="K155" s="235"/>
      <c r="L155" s="125"/>
      <c r="M155" s="125"/>
      <c r="N155" s="125"/>
      <c r="O155" s="125"/>
      <c r="P155" s="125"/>
    </row>
    <row r="156" spans="1:16" s="3" customFormat="1" ht="15.95" customHeight="1">
      <c r="A156" s="369" t="s">
        <v>636</v>
      </c>
      <c r="B156" s="372" t="s">
        <v>637</v>
      </c>
      <c r="C156" s="197"/>
      <c r="D156" s="197"/>
      <c r="E156" s="197"/>
      <c r="F156" s="198"/>
      <c r="G156" s="199"/>
      <c r="H156" s="210"/>
      <c r="I156" s="199"/>
      <c r="J156" s="199"/>
      <c r="K156" s="238"/>
      <c r="L156" s="199"/>
      <c r="M156" s="199"/>
      <c r="N156" s="199"/>
      <c r="O156" s="199"/>
      <c r="P156" s="199"/>
    </row>
    <row r="157" spans="1:16" s="3" customFormat="1" ht="15.95" customHeight="1">
      <c r="A157" s="370"/>
      <c r="B157" s="373"/>
      <c r="C157" s="200"/>
      <c r="D157" s="201"/>
      <c r="E157" s="375"/>
      <c r="F157" s="116"/>
      <c r="G157" s="266"/>
      <c r="H157" s="210"/>
      <c r="I157" s="117"/>
      <c r="J157" s="117"/>
      <c r="K157" s="233"/>
      <c r="L157" s="117"/>
      <c r="M157" s="117"/>
      <c r="N157" s="117"/>
      <c r="O157" s="117"/>
      <c r="P157" s="117"/>
    </row>
    <row r="158" spans="1:16" s="3" customFormat="1" ht="15.95" customHeight="1">
      <c r="A158" s="370"/>
      <c r="B158" s="373"/>
      <c r="C158" s="202"/>
      <c r="D158" s="203"/>
      <c r="E158" s="375"/>
      <c r="F158" s="116"/>
      <c r="G158" s="266"/>
      <c r="H158" s="210"/>
      <c r="I158" s="117"/>
      <c r="J158" s="117"/>
      <c r="K158" s="233"/>
      <c r="L158" s="117"/>
      <c r="M158" s="117"/>
      <c r="N158" s="117"/>
      <c r="O158" s="117"/>
      <c r="P158" s="117"/>
    </row>
    <row r="159" spans="1:16" s="3" customFormat="1" ht="15.95" customHeight="1">
      <c r="A159" s="370"/>
      <c r="B159" s="373"/>
      <c r="C159" s="202"/>
      <c r="D159" s="204"/>
      <c r="E159" s="375"/>
      <c r="F159" s="116"/>
      <c r="G159" s="266"/>
      <c r="H159" s="210"/>
      <c r="I159" s="117"/>
      <c r="J159" s="117"/>
      <c r="K159" s="233"/>
      <c r="L159" s="117"/>
      <c r="M159" s="117"/>
      <c r="N159" s="117"/>
      <c r="O159" s="117"/>
      <c r="P159" s="117"/>
    </row>
    <row r="160" spans="1:16" s="3" customFormat="1" ht="15.95" customHeight="1">
      <c r="A160" s="370"/>
      <c r="B160" s="373"/>
      <c r="C160" s="202"/>
      <c r="D160" s="203"/>
      <c r="E160" s="375"/>
      <c r="F160" s="116"/>
      <c r="G160" s="266"/>
      <c r="H160" s="210"/>
      <c r="I160" s="117"/>
      <c r="J160" s="117"/>
      <c r="K160" s="233"/>
      <c r="L160" s="117"/>
      <c r="M160" s="117"/>
      <c r="N160" s="117"/>
      <c r="O160" s="117"/>
      <c r="P160" s="117"/>
    </row>
    <row r="161" spans="1:16" s="3" customFormat="1" ht="15.95" customHeight="1">
      <c r="A161" s="370"/>
      <c r="B161" s="373"/>
      <c r="C161" s="202"/>
      <c r="D161" s="203"/>
      <c r="E161" s="375"/>
      <c r="F161" s="116"/>
      <c r="G161" s="266"/>
      <c r="H161" s="210"/>
      <c r="I161" s="117"/>
      <c r="J161" s="117"/>
      <c r="K161" s="233"/>
      <c r="L161" s="117"/>
      <c r="M161" s="117"/>
      <c r="N161" s="117"/>
      <c r="O161" s="117"/>
      <c r="P161" s="117"/>
    </row>
    <row r="162" spans="1:16" s="3" customFormat="1" ht="15.95" customHeight="1">
      <c r="A162" s="370"/>
      <c r="B162" s="373"/>
      <c r="C162" s="202"/>
      <c r="D162" s="203"/>
      <c r="E162" s="375"/>
      <c r="F162" s="116"/>
      <c r="G162" s="266"/>
      <c r="H162" s="210"/>
      <c r="I162" s="117"/>
      <c r="J162" s="117"/>
      <c r="K162" s="233"/>
      <c r="L162" s="117"/>
      <c r="M162" s="117"/>
      <c r="N162" s="117"/>
      <c r="O162" s="117"/>
      <c r="P162" s="117"/>
    </row>
    <row r="163" spans="1:16" s="3" customFormat="1" ht="15.95" customHeight="1">
      <c r="A163" s="370"/>
      <c r="B163" s="373"/>
      <c r="C163" s="202"/>
      <c r="D163" s="203"/>
      <c r="E163" s="375"/>
      <c r="F163" s="116"/>
      <c r="G163" s="266"/>
      <c r="H163" s="210"/>
      <c r="I163" s="117"/>
      <c r="J163" s="117"/>
      <c r="K163" s="233"/>
      <c r="L163" s="117"/>
      <c r="M163" s="117"/>
      <c r="N163" s="117"/>
      <c r="O163" s="117"/>
      <c r="P163" s="117"/>
    </row>
    <row r="164" spans="1:16" s="3" customFormat="1" ht="15.95" customHeight="1">
      <c r="A164" s="370"/>
      <c r="B164" s="373"/>
      <c r="C164" s="202"/>
      <c r="D164" s="203"/>
      <c r="E164" s="375"/>
      <c r="F164" s="116"/>
      <c r="G164" s="266"/>
      <c r="H164" s="210"/>
      <c r="I164" s="117"/>
      <c r="J164" s="117"/>
      <c r="K164" s="233"/>
      <c r="L164" s="117"/>
      <c r="M164" s="117"/>
      <c r="N164" s="117"/>
      <c r="O164" s="117"/>
      <c r="P164" s="117"/>
    </row>
    <row r="165" spans="1:16" s="3" customFormat="1" ht="15.95" customHeight="1">
      <c r="A165" s="370"/>
      <c r="B165" s="373"/>
      <c r="C165" s="202"/>
      <c r="D165" s="203"/>
      <c r="E165" s="375"/>
      <c r="F165" s="116"/>
      <c r="G165" s="266"/>
      <c r="H165" s="210" t="s">
        <v>22</v>
      </c>
      <c r="I165" s="117"/>
      <c r="J165" s="117"/>
      <c r="K165" s="233"/>
      <c r="L165" s="117"/>
      <c r="M165" s="117"/>
      <c r="N165" s="117"/>
      <c r="O165" s="117"/>
      <c r="P165" s="117"/>
    </row>
    <row r="166" spans="1:16" s="3" customFormat="1" ht="15.95" customHeight="1" thickBot="1">
      <c r="A166" s="371"/>
      <c r="B166" s="374"/>
      <c r="C166" s="205"/>
      <c r="D166" s="206"/>
      <c r="E166" s="376"/>
      <c r="F166" s="124"/>
      <c r="G166" s="267"/>
      <c r="H166" s="212"/>
      <c r="I166" s="125"/>
      <c r="J166" s="125"/>
      <c r="K166" s="235"/>
      <c r="L166" s="125"/>
      <c r="M166" s="125"/>
      <c r="N166" s="125"/>
      <c r="O166" s="125"/>
      <c r="P166" s="125"/>
    </row>
    <row r="167" spans="1:16">
      <c r="A167" s="3"/>
      <c r="B167" s="3"/>
      <c r="C167" s="3"/>
      <c r="D167" s="3"/>
      <c r="E167" s="179" t="str">
        <f>Listes!C61</f>
        <v>Conform</v>
      </c>
      <c r="F167" s="179">
        <f>COUNTIF(F17:F155,"C")</f>
        <v>0</v>
      </c>
      <c r="G167" s="180"/>
      <c r="H167" s="213"/>
    </row>
    <row r="168" spans="1:16" ht="30">
      <c r="A168" s="3"/>
      <c r="B168" s="3"/>
      <c r="C168" s="3"/>
      <c r="D168" s="3"/>
      <c r="E168" s="105" t="str">
        <f>Listes!C62</f>
        <v>Non Conform</v>
      </c>
      <c r="F168" s="105">
        <f>COUNTIF(F17:F155,"NC")</f>
        <v>0</v>
      </c>
      <c r="G168" s="115"/>
      <c r="H168" s="213"/>
    </row>
    <row r="169" spans="1:16" ht="45.75" thickBot="1">
      <c r="A169" s="3"/>
      <c r="B169" s="3"/>
      <c r="C169" s="3"/>
      <c r="D169" s="3"/>
      <c r="E169" s="181" t="str">
        <f>Listes!C63</f>
        <v>Additional information needed</v>
      </c>
      <c r="F169" s="181">
        <f>COUNTIF(F17:F155,"Info Need")</f>
        <v>0</v>
      </c>
      <c r="G169" s="182"/>
      <c r="H169" s="213"/>
    </row>
  </sheetData>
  <mergeCells count="52">
    <mergeCell ref="B41:B85"/>
    <mergeCell ref="A87:A126"/>
    <mergeCell ref="B87:B126"/>
    <mergeCell ref="E59:E64"/>
    <mergeCell ref="E53:E57"/>
    <mergeCell ref="E50:E51"/>
    <mergeCell ref="E42:E49"/>
    <mergeCell ref="I1:L4"/>
    <mergeCell ref="G15:G16"/>
    <mergeCell ref="A1:G1"/>
    <mergeCell ref="A2:C4"/>
    <mergeCell ref="D2:G2"/>
    <mergeCell ref="D3:G3"/>
    <mergeCell ref="D4:G4"/>
    <mergeCell ref="B15:B16"/>
    <mergeCell ref="C15:D16"/>
    <mergeCell ref="E15:E16"/>
    <mergeCell ref="A40:G40"/>
    <mergeCell ref="E96:E103"/>
    <mergeCell ref="E105:E108"/>
    <mergeCell ref="K15:K16"/>
    <mergeCell ref="L15:L16"/>
    <mergeCell ref="B17:B23"/>
    <mergeCell ref="E18:E23"/>
    <mergeCell ref="B24:B36"/>
    <mergeCell ref="E30:E32"/>
    <mergeCell ref="A15:A16"/>
    <mergeCell ref="A86:G86"/>
    <mergeCell ref="A17:A39"/>
    <mergeCell ref="F15:F16"/>
    <mergeCell ref="I15:I16"/>
    <mergeCell ref="J15:J16"/>
    <mergeCell ref="A41:A85"/>
    <mergeCell ref="A156:A166"/>
    <mergeCell ref="B156:B166"/>
    <mergeCell ref="E157:E166"/>
    <mergeCell ref="E139:E140"/>
    <mergeCell ref="A145:A155"/>
    <mergeCell ref="B145:B155"/>
    <mergeCell ref="E146:E155"/>
    <mergeCell ref="M1:P4"/>
    <mergeCell ref="M15:M16"/>
    <mergeCell ref="N15:N16"/>
    <mergeCell ref="O15:O16"/>
    <mergeCell ref="P15:P16"/>
    <mergeCell ref="E131:E133"/>
    <mergeCell ref="E136:E137"/>
    <mergeCell ref="A134:G134"/>
    <mergeCell ref="A127:A133"/>
    <mergeCell ref="B127:B133"/>
    <mergeCell ref="A135:A144"/>
    <mergeCell ref="B135:B144"/>
  </mergeCells>
  <pageMargins left="0.5" right="0.56000000000000005" top="0.75" bottom="0.90525793650793651" header="0.3" footer="0.63244047619047616"/>
  <pageSetup paperSize="9" scale="63" fitToHeight="0" orientation="landscape" r:id="rId1"/>
  <headerFooter>
    <oddFooter xml:space="preserve">&amp;L
PEP-RE0002-ed3-EN-date to be updated                                                                                                              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5" id="{0BF8CB04-617A-46C1-AC94-52073ECFD40B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36" id="{8EBCCBF9-258A-4A1B-9D80-132A1211F0A1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 F15:F36 F100:F133 F58:F62 F80:F85 F90:F95 F41:F54 F88 F145:F155 F136:F141 F167:F1048576 F65:F78</xm:sqref>
        </x14:conditionalFormatting>
        <x14:conditionalFormatting xmlns:xm="http://schemas.microsoft.com/office/excel/2006/main">
          <x14:cfRule type="expression" priority="137" id="{EA85ED7E-4C9F-4D69-A83F-34C0977FFCFF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C35:D36 F35:G36 A1:G1 B41:G41 B24:G24 C18:G18 C25:G30 C107:D108 F107:G108 C19:D23 F19:G23 C33:G34 C31:D32 F31:G32 C104:G106 C97:D103 F100:F103 A15:G17 A2:D14 C96:E96 D142 A145:G155 C58:G59 C70:G78 C80:G85 C79 C90:G95 C89 C109:G126 A127:G127 C140:D140 F140:G140 E141 C55:C57 C68:C69 E68:G69 C42:G42 C88:G88 C136:G136 C132:D133 F132:G133 C138:G139 C137:D137 F137:G137 C128:G131 C60:D62 F60:G62 C52:G52 C51:D51 F51:G51 I145:P155 F138:F141 C53:D54 F53:G54 C50:G50 C43:D49 F43:G49 A167:G1048576 C65:G67</xm:sqref>
        </x14:conditionalFormatting>
        <x14:conditionalFormatting xmlns:xm="http://schemas.microsoft.com/office/excel/2006/main">
          <x14:cfRule type="expression" priority="133" id="{E216F3D5-43E3-40F6-BA97-B817BC39A3EA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expression" priority="132" id="{DFC2DA80-E2D1-44A4-8DB5-4A217A179CF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I41:P54</xm:sqref>
        </x14:conditionalFormatting>
        <x14:conditionalFormatting xmlns:xm="http://schemas.microsoft.com/office/excel/2006/main">
          <x14:cfRule type="expression" priority="129" id="{199B0159-0177-43A3-955E-7D8710AAD936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30" id="{A1458214-7FD2-4416-BD1A-01ACE1C001DB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F156:F166 O41:O54 M41:M54 I41:I54 K41:K54 M65:M78 O65:O78 K65:K68 I65:I78</xm:sqref>
        </x14:conditionalFormatting>
        <x14:conditionalFormatting xmlns:xm="http://schemas.microsoft.com/office/excel/2006/main">
          <x14:cfRule type="expression" priority="131" id="{07714E6C-C122-484D-ACED-45420EA8825D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A156:G166 I65:P67</xm:sqref>
        </x14:conditionalFormatting>
        <x14:conditionalFormatting xmlns:xm="http://schemas.microsoft.com/office/excel/2006/main">
          <x14:cfRule type="expression" priority="126" id="{A445E71E-B95C-4E8F-9D42-104D32E3C89A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7" id="{2C0E0131-10EB-4F51-8A9D-349EFD280DDA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I17:I36 K17:K36 M17:M36 O17:O36 O58:O63 M58:M63 K58:K63 I58:I63</xm:sqref>
        </x14:conditionalFormatting>
        <x14:conditionalFormatting xmlns:xm="http://schemas.microsoft.com/office/excel/2006/main">
          <x14:cfRule type="expression" priority="128" id="{F01CD768-9800-423C-BBB5-09563063A52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I17:P36 I58:P63</xm:sqref>
        </x14:conditionalFormatting>
        <x14:conditionalFormatting xmlns:xm="http://schemas.microsoft.com/office/excel/2006/main">
          <x14:cfRule type="expression" priority="123" id="{75994BC2-FEDC-4D76-B658-2BEFBB0A665A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4" id="{F6CD79B1-5643-4894-8F16-EE6D534D49E8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O100:O117 M100:M117 I100:I117 O80:O86 M80:M86 K80:K86 I80:I86 I90:I95 K90:K95 M90:M95 O90:O95 K70:K78 K100:K117 I88 K88 M88 O88</xm:sqref>
        </x14:conditionalFormatting>
        <x14:conditionalFormatting xmlns:xm="http://schemas.microsoft.com/office/excel/2006/main">
          <x14:cfRule type="expression" priority="125" id="{D06F0AA2-2F96-49E6-92B3-5F33222EC8B7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I80:P86 I90:P95 I70:P78 L69:P69 K68:P68 I68:J69 I100:P117 I88:P88</xm:sqref>
        </x14:conditionalFormatting>
        <x14:conditionalFormatting xmlns:xm="http://schemas.microsoft.com/office/excel/2006/main">
          <x14:cfRule type="expression" priority="120" id="{211976E8-22FD-4A00-AEF1-0D8F3CC564CA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1" id="{D3D40BBC-60A6-4938-B9A2-12A7B97419D0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F96:F99</xm:sqref>
        </x14:conditionalFormatting>
        <x14:conditionalFormatting xmlns:xm="http://schemas.microsoft.com/office/excel/2006/main">
          <x14:cfRule type="expression" priority="122" id="{7EDB8B3B-6C58-42CF-8C84-A61F174F50AB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F96:G96 F97:F99 G97:G103</xm:sqref>
        </x14:conditionalFormatting>
        <x14:conditionalFormatting xmlns:xm="http://schemas.microsoft.com/office/excel/2006/main">
          <x14:cfRule type="expression" priority="117" id="{98058DA2-BBAA-4AE1-906F-E2EF901A5C7A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18" id="{C649127E-DFEE-4652-AC21-37380231FD86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I96:I99 K96:K99 M96:M99 O96:O99</xm:sqref>
        </x14:conditionalFormatting>
        <x14:conditionalFormatting xmlns:xm="http://schemas.microsoft.com/office/excel/2006/main">
          <x14:cfRule type="expression" priority="119" id="{FEA52A06-068B-40DD-9C5D-BC31731DBA58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I96:P99</xm:sqref>
        </x14:conditionalFormatting>
        <x14:conditionalFormatting xmlns:xm="http://schemas.microsoft.com/office/excel/2006/main">
          <x14:cfRule type="expression" priority="116" id="{93B96272-E0EF-4874-8F73-807A6F24C3E6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I118:P134 I136:P140</xm:sqref>
        </x14:conditionalFormatting>
        <x14:conditionalFormatting xmlns:xm="http://schemas.microsoft.com/office/excel/2006/main">
          <x14:cfRule type="expression" priority="115" id="{466750A5-27BE-48E0-8D9C-7A5B3C718082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I156:P166</xm:sqref>
        </x14:conditionalFormatting>
        <x14:conditionalFormatting xmlns:xm="http://schemas.microsoft.com/office/excel/2006/main">
          <x14:cfRule type="expression" priority="112" id="{A8BD6279-2318-4750-A850-F8EAFF2DFAB6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13" id="{87F10555-C00C-4178-8BDF-2B15C662BE72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F141:F144</xm:sqref>
        </x14:conditionalFormatting>
        <x14:conditionalFormatting xmlns:xm="http://schemas.microsoft.com/office/excel/2006/main">
          <x14:cfRule type="expression" priority="114" id="{8566EFBC-AF0B-4C69-B6A0-801F9CC68E0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F141:G144</xm:sqref>
        </x14:conditionalFormatting>
        <x14:conditionalFormatting xmlns:xm="http://schemas.microsoft.com/office/excel/2006/main">
          <x14:cfRule type="expression" priority="109" id="{B0834B0E-550B-461B-A8BB-1663800CF5DC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10" id="{68E38290-B9BC-436F-84E6-72898DCA8311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I141:I144 K141:K144 M141:M144 O141:O144</xm:sqref>
        </x14:conditionalFormatting>
        <x14:conditionalFormatting xmlns:xm="http://schemas.microsoft.com/office/excel/2006/main">
          <x14:cfRule type="expression" priority="111" id="{534CE0BD-37D7-420A-9A9B-EF9D44EC03E6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I141:P144</xm:sqref>
        </x14:conditionalFormatting>
        <x14:conditionalFormatting xmlns:xm="http://schemas.microsoft.com/office/excel/2006/main">
          <x14:cfRule type="expression" priority="108" id="{5899F544-207A-4531-8089-EE140B893EC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C143:E144 E142 C142:C144</xm:sqref>
        </x14:conditionalFormatting>
        <x14:conditionalFormatting xmlns:xm="http://schemas.microsoft.com/office/excel/2006/main">
          <x14:cfRule type="expression" priority="107" id="{065DD5EF-E05B-4CA2-AB20-571D25C544DC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C141:D141</xm:sqref>
        </x14:conditionalFormatting>
        <x14:conditionalFormatting xmlns:xm="http://schemas.microsoft.com/office/excel/2006/main">
          <x14:cfRule type="expression" priority="104" id="{E7692EBE-3CF6-4D19-AF2F-5AD454E00A92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05" id="{5A26B42F-C40A-4723-BF02-200B036B1AC5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106" id="{E6AED876-9B77-4BF7-8C9B-48EF7AB593E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D57 F57:G57</xm:sqref>
        </x14:conditionalFormatting>
        <x14:conditionalFormatting xmlns:xm="http://schemas.microsoft.com/office/excel/2006/main">
          <x14:cfRule type="expression" priority="101" id="{294F88D1-7371-40C7-91E2-71F12A625561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02" id="{05B4B6BE-DE38-4EF4-AC10-75AE27C8AAD3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I57 K57 M57 O57</xm:sqref>
        </x14:conditionalFormatting>
        <x14:conditionalFormatting xmlns:xm="http://schemas.microsoft.com/office/excel/2006/main">
          <x14:cfRule type="expression" priority="103" id="{BFAD3FC7-4973-4484-BDF7-BEE026FF93A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I57:P57</xm:sqref>
        </x14:conditionalFormatting>
        <x14:conditionalFormatting xmlns:xm="http://schemas.microsoft.com/office/excel/2006/main">
          <x14:cfRule type="expression" priority="85" id="{B80A9F05-999A-405D-94F9-A6066158DB58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E79:G79</xm:sqref>
        </x14:conditionalFormatting>
        <x14:conditionalFormatting xmlns:xm="http://schemas.microsoft.com/office/excel/2006/main">
          <x14:cfRule type="expression" priority="75" id="{E58B7C11-2A09-4C7D-A12A-261405221512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76" id="{5AEBBE64-BFAD-47A3-BA3E-2AA947DEC403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F89</xm:sqref>
        </x14:conditionalFormatting>
        <x14:conditionalFormatting xmlns:xm="http://schemas.microsoft.com/office/excel/2006/main">
          <x14:cfRule type="expression" priority="77" id="{9CB71A5C-1860-4646-8AD4-4BA04F00A49B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E89:G89</xm:sqref>
        </x14:conditionalFormatting>
        <x14:conditionalFormatting xmlns:xm="http://schemas.microsoft.com/office/excel/2006/main">
          <x14:cfRule type="expression" priority="72" id="{03AFF964-0A7E-426A-990B-C68B4D1ACB52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73" id="{85C5E62D-2332-40C8-940E-40F103CD94A5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I89 M89 O89</xm:sqref>
        </x14:conditionalFormatting>
        <x14:conditionalFormatting xmlns:xm="http://schemas.microsoft.com/office/excel/2006/main">
          <x14:cfRule type="expression" priority="74" id="{B6742BC2-E341-4665-8057-1C8A1363649C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I89:J89 L89:P89</xm:sqref>
        </x14:conditionalFormatting>
        <x14:conditionalFormatting xmlns:xm="http://schemas.microsoft.com/office/excel/2006/main">
          <x14:cfRule type="expression" priority="68" id="{130EB975-7610-4795-AF1B-119EB64825FE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69" id="{F40E6261-474F-43CC-BE59-792A811DF5FC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F37:F40</xm:sqref>
        </x14:conditionalFormatting>
        <x14:conditionalFormatting xmlns:xm="http://schemas.microsoft.com/office/excel/2006/main">
          <x14:cfRule type="expression" priority="70" id="{C5E2E25C-C34D-42EC-B6BA-7C4867C90DD2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C37:D40 F37:G40</xm:sqref>
        </x14:conditionalFormatting>
        <x14:conditionalFormatting xmlns:xm="http://schemas.microsoft.com/office/excel/2006/main">
          <x14:cfRule type="expression" priority="65" id="{E4AC7913-40F7-4282-9668-417A0A8F5D91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66" id="{DEA866F5-18FE-4C6C-91EF-BB6F25429BB3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I37:I40 K37:K40 M37:M40 O37:O40</xm:sqref>
        </x14:conditionalFormatting>
        <x14:conditionalFormatting xmlns:xm="http://schemas.microsoft.com/office/excel/2006/main">
          <x14:cfRule type="expression" priority="67" id="{34DE5E81-E7DC-4291-B74D-C0DB996C7E1A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I37:P40</xm:sqref>
        </x14:conditionalFormatting>
        <x14:conditionalFormatting xmlns:xm="http://schemas.microsoft.com/office/excel/2006/main">
          <x14:cfRule type="expression" priority="54" id="{92BA48B5-72F4-4767-ADF0-B8DBC171FCC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83" id="{2C845748-657D-4087-9EB6-F7FD58085AF3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84" id="{F9F6A556-F75B-45CC-9385-93E6480467C0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F79</xm:sqref>
        </x14:conditionalFormatting>
        <x14:conditionalFormatting xmlns:xm="http://schemas.microsoft.com/office/excel/2006/main">
          <x14:cfRule type="expression" priority="80" id="{0C2264D1-222D-498D-BB3C-CD627480301D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81" id="{2F3FA065-7907-4B54-933A-8123C285283F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I79 M79 O79</xm:sqref>
        </x14:conditionalFormatting>
        <x14:conditionalFormatting xmlns:xm="http://schemas.microsoft.com/office/excel/2006/main">
          <x14:cfRule type="expression" priority="82" id="{361A58FD-7C60-407F-B86B-77A36D52BA19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I79:J79 L79:P79</xm:sqref>
        </x14:conditionalFormatting>
        <x14:conditionalFormatting xmlns:xm="http://schemas.microsoft.com/office/excel/2006/main">
          <x14:cfRule type="expression" priority="79" id="{1C0E9CA4-94DF-4669-9CCC-0B2BA35A9C9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D79</xm:sqref>
        </x14:conditionalFormatting>
        <x14:conditionalFormatting xmlns:xm="http://schemas.microsoft.com/office/excel/2006/main">
          <x14:cfRule type="expression" priority="59" id="{D161CA88-0E7F-485E-BE06-A3794C56214C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60" id="{6EE743C6-D8A3-4DAE-AED8-2400EE3E188B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61" id="{D6FC6C31-12CD-476B-9A8C-E695E77F0EA7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D55 F55:G55</xm:sqref>
        </x14:conditionalFormatting>
        <x14:conditionalFormatting xmlns:xm="http://schemas.microsoft.com/office/excel/2006/main">
          <x14:cfRule type="expression" priority="56" id="{DE74B1C4-7D9F-4D75-B923-5C05C893E80F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57" id="{494B6A30-2B38-4B15-9BAD-2D5DEFA08B65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I55 K55 M55 O55</xm:sqref>
        </x14:conditionalFormatting>
        <x14:conditionalFormatting xmlns:xm="http://schemas.microsoft.com/office/excel/2006/main">
          <x14:cfRule type="expression" priority="58" id="{1677BA0D-520C-48E1-B224-E9AF20AA02FF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I55:P55</xm:sqref>
        </x14:conditionalFormatting>
        <x14:conditionalFormatting xmlns:xm="http://schemas.microsoft.com/office/excel/2006/main">
          <x14:cfRule type="expression" priority="53" id="{52F971F8-DFB4-4D4E-8AE9-EA9DB8FEE868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D68</xm:sqref>
        </x14:conditionalFormatting>
        <x14:conditionalFormatting xmlns:xm="http://schemas.microsoft.com/office/excel/2006/main">
          <x14:cfRule type="expression" priority="47" id="{41351016-C800-4E12-9EDC-C8E1EAB30701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48" id="{2C811A91-EA31-49FC-A2BD-FE0330DEB796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I56 K56 M56 O56</xm:sqref>
        </x14:conditionalFormatting>
        <x14:conditionalFormatting xmlns:xm="http://schemas.microsoft.com/office/excel/2006/main">
          <x14:cfRule type="expression" priority="49" id="{3128D440-021D-4F25-9CAF-25239F71C98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I56:P56</xm:sqref>
        </x14:conditionalFormatting>
        <x14:conditionalFormatting xmlns:xm="http://schemas.microsoft.com/office/excel/2006/main">
          <x14:cfRule type="expression" priority="46" id="{A51C6217-4A76-4A70-93A2-0ACCAC1D88C9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expression" priority="43" id="{3624B3D0-EE84-4BA6-8887-2224C14AD148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44" id="{6EA6B952-6984-46C0-AED5-F134C4B26DE4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expression" priority="45" id="{A909BE7E-2266-471E-AB70-DE290D1E341F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expression" priority="40" id="{2AF569F0-5923-4DE6-9367-1161E39A320E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41" id="{029EAA77-F7D3-4C76-925A-A765ACF19AB1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K79</xm:sqref>
        </x14:conditionalFormatting>
        <x14:conditionalFormatting xmlns:xm="http://schemas.microsoft.com/office/excel/2006/main">
          <x14:cfRule type="expression" priority="42" id="{113EE899-D2A2-46B6-9278-4BFD14C4CFFE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K79</xm:sqref>
        </x14:conditionalFormatting>
        <x14:conditionalFormatting xmlns:xm="http://schemas.microsoft.com/office/excel/2006/main">
          <x14:cfRule type="expression" priority="37" id="{802182CF-3117-48AD-820B-5F9805D0926C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38" id="{856D8667-A446-4147-A7CF-F5A6A2898288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K89</xm:sqref>
        </x14:conditionalFormatting>
        <x14:conditionalFormatting xmlns:xm="http://schemas.microsoft.com/office/excel/2006/main">
          <x14:cfRule type="expression" priority="39" id="{503BD99C-403C-4352-B13E-A36DBCEA481A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K89</xm:sqref>
        </x14:conditionalFormatting>
        <x14:conditionalFormatting xmlns:xm="http://schemas.microsoft.com/office/excel/2006/main">
          <x14:cfRule type="expression" priority="31" id="{8E66EC58-774F-4D4D-AD5A-2429C163D48E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32" id="{30B43A95-5419-42B8-9D03-5BCEAD85D410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O64 M64 K64 I64</xm:sqref>
        </x14:conditionalFormatting>
        <x14:conditionalFormatting xmlns:xm="http://schemas.microsoft.com/office/excel/2006/main">
          <x14:cfRule type="expression" priority="33" id="{52DDBDE6-64D3-4D43-8541-23DF86789FA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I64:P64</xm:sqref>
        </x14:conditionalFormatting>
        <x14:conditionalFormatting xmlns:xm="http://schemas.microsoft.com/office/excel/2006/main">
          <x14:cfRule type="expression" priority="28" id="{C3BD9ECB-368C-4F03-B5DC-2C122DF630AC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9" id="{6470D95C-6E32-4183-8565-44C35AAF1CC4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F87</xm:sqref>
        </x14:conditionalFormatting>
        <x14:conditionalFormatting xmlns:xm="http://schemas.microsoft.com/office/excel/2006/main">
          <x14:cfRule type="expression" priority="30" id="{9AF3FD5C-04A2-4019-846E-92BD8F46CB1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C87:G87</xm:sqref>
        </x14:conditionalFormatting>
        <x14:conditionalFormatting xmlns:xm="http://schemas.microsoft.com/office/excel/2006/main">
          <x14:cfRule type="expression" priority="25" id="{FBE3E300-A9B4-44B9-8B31-F535FCDB85A6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6" id="{E5F32753-E1EA-409C-BF61-48AAC0BA2216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O87 M87 K87 I87</xm:sqref>
        </x14:conditionalFormatting>
        <x14:conditionalFormatting xmlns:xm="http://schemas.microsoft.com/office/excel/2006/main">
          <x14:cfRule type="expression" priority="27" id="{FC31B7B8-1DE2-410C-93AD-744EC0AC5DA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I87:P87</xm:sqref>
        </x14:conditionalFormatting>
        <x14:conditionalFormatting xmlns:xm="http://schemas.microsoft.com/office/excel/2006/main">
          <x14:cfRule type="expression" priority="24" id="{7031C3E9-A439-4BB7-AC97-EF3879946674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A86</xm:sqref>
        </x14:conditionalFormatting>
        <x14:conditionalFormatting xmlns:xm="http://schemas.microsoft.com/office/excel/2006/main">
          <x14:cfRule type="expression" priority="21" id="{96A75D16-B83B-4D50-8642-74425A459394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2" id="{8960D743-EF5A-42AD-849E-6A4869FA82DD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F86</xm:sqref>
        </x14:conditionalFormatting>
        <x14:conditionalFormatting xmlns:xm="http://schemas.microsoft.com/office/excel/2006/main">
          <x14:cfRule type="expression" priority="23" id="{39CF3C6F-AB55-49CC-9B09-8F2F7FC4684F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C86:D86 F86:G86</xm:sqref>
        </x14:conditionalFormatting>
        <x14:conditionalFormatting xmlns:xm="http://schemas.microsoft.com/office/excel/2006/main">
          <x14:cfRule type="expression" priority="18" id="{2E613413-C409-4F19-A740-A11CBDB5F40B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9" id="{454FCD11-A247-4AE8-9051-A418BD55F66C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F135</xm:sqref>
        </x14:conditionalFormatting>
        <x14:conditionalFormatting xmlns:xm="http://schemas.microsoft.com/office/excel/2006/main">
          <x14:cfRule type="expression" priority="20" id="{1AE81FAE-2C86-495A-8C23-4F0C82F9360E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A135:D135 F135:G135</xm:sqref>
        </x14:conditionalFormatting>
        <x14:conditionalFormatting xmlns:xm="http://schemas.microsoft.com/office/excel/2006/main">
          <x14:cfRule type="expression" priority="17" id="{759F00E2-3EDC-4605-8770-A44931C46929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I135:P135</xm:sqref>
        </x14:conditionalFormatting>
        <x14:conditionalFormatting xmlns:xm="http://schemas.microsoft.com/office/excel/2006/main">
          <x14:cfRule type="expression" priority="16" id="{4908748D-E6BE-4A62-B798-E9A8CBD7FBE1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E135</xm:sqref>
        </x14:conditionalFormatting>
        <x14:conditionalFormatting xmlns:xm="http://schemas.microsoft.com/office/excel/2006/main">
          <x14:cfRule type="expression" priority="15" id="{7E87EB3A-5533-48E5-9970-A0002732820F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A134</xm:sqref>
        </x14:conditionalFormatting>
        <x14:conditionalFormatting xmlns:xm="http://schemas.microsoft.com/office/excel/2006/main">
          <x14:cfRule type="expression" priority="12" id="{646AA819-0C16-4958-8D1D-6559CF216B29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3" id="{074B06F5-82E7-4002-96C0-0D4211E6FD51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F134</xm:sqref>
        </x14:conditionalFormatting>
        <x14:conditionalFormatting xmlns:xm="http://schemas.microsoft.com/office/excel/2006/main">
          <x14:cfRule type="expression" priority="14" id="{C82125C0-9B9F-41A1-A59A-8D4129CFBB05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C134:D134 F134:G134</xm:sqref>
        </x14:conditionalFormatting>
        <x14:conditionalFormatting xmlns:xm="http://schemas.microsoft.com/office/excel/2006/main">
          <x14:cfRule type="expression" priority="9" id="{4FB57DB6-5DFD-49E8-8E2D-46E889CD9AFD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0" id="{4E25E710-1571-4908-BA41-8AF5907DA113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F63:F64</xm:sqref>
        </x14:conditionalFormatting>
        <x14:conditionalFormatting xmlns:xm="http://schemas.microsoft.com/office/excel/2006/main">
          <x14:cfRule type="expression" priority="11" id="{FD7BD0A0-EA04-41D7-AEB2-6D1D2F4B18CC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C63:D64 F63:G64</xm:sqref>
        </x14:conditionalFormatting>
        <x14:conditionalFormatting xmlns:xm="http://schemas.microsoft.com/office/excel/2006/main">
          <x14:cfRule type="expression" priority="8" id="{179CD4E4-0A0D-4B74-BBD0-81F46F8DFF4E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7" id="{99181870-9376-4AB6-9A18-E83E99D907BC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D89</xm:sqref>
        </x14:conditionalFormatting>
        <x14:conditionalFormatting xmlns:xm="http://schemas.microsoft.com/office/excel/2006/main">
          <x14:cfRule type="expression" priority="4" id="{9D7BE7DF-421E-482E-B3E2-BFDD15B014B9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5" id="{9A1281F0-0DF9-4BBB-B5C6-9196528C05F8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6" id="{E143CE4E-13A1-47B6-833E-08602ECACE1E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F56:G56</xm:sqref>
        </x14:conditionalFormatting>
        <x14:conditionalFormatting xmlns:xm="http://schemas.microsoft.com/office/excel/2006/main">
          <x14:cfRule type="expression" priority="1" id="{9CC2C993-EAA0-45E2-827F-4197A4EFBDEF}">
            <xm:f>'\Users\UTILIS~1\AppData\Local\Temp\[PEP-RE0001-ed3-EN-2016_03_29-Verification_report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" id="{70ACC214-A160-4097-8419-3BFFA06B4654}">
            <xm:f>'\Users\UTILIS~1\AppData\Local\Temp\[PEP-RE0001-ed3-EN-2016_03_29-Verification_report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F12:F14</xm:sqref>
        </x14:conditionalFormatting>
        <x14:conditionalFormatting xmlns:xm="http://schemas.microsoft.com/office/excel/2006/main">
          <x14:cfRule type="expression" priority="3" id="{91554A8C-578C-437D-A153-F90A7DC17A7C}">
            <xm:f>'\Users\UTILIS~1\AppData\Local\Temp\[PEP-RE0001-ed3-EN-2016_03_29-Verification_report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E12:G14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[1]Lists!#REF!</xm:f>
          </x14:formula1>
          <xm:sqref>F1 F15:F16</xm:sqref>
        </x14:dataValidation>
        <x14:dataValidation type="list" allowBlank="1" showInputMessage="1" showErrorMessage="1">
          <x14:formula1>
            <xm:f>Listes!$B$61:$B$67</xm:f>
          </x14:formula1>
          <xm:sqref>F17:F166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"/>
  <sheetViews>
    <sheetView workbookViewId="0">
      <selection activeCell="C22" sqref="C22"/>
    </sheetView>
  </sheetViews>
  <sheetFormatPr baseColWidth="10" defaultRowHeight="15"/>
  <cols>
    <col min="2" max="2" width="23.42578125" customWidth="1"/>
    <col min="3" max="3" width="20" customWidth="1"/>
  </cols>
  <sheetData>
    <row r="1" spans="2:4" ht="15.75" thickBot="1"/>
    <row r="2" spans="2:4" ht="15.75" thickBot="1">
      <c r="B2" s="163" t="s">
        <v>610</v>
      </c>
      <c r="C2" s="168"/>
      <c r="D2" s="169"/>
    </row>
    <row r="3" spans="2:4">
      <c r="B3" t="s">
        <v>291</v>
      </c>
    </row>
    <row r="4" spans="2:4">
      <c r="B4" t="s">
        <v>292</v>
      </c>
    </row>
    <row r="6" spans="2:4" ht="15.75" thickBot="1"/>
    <row r="7" spans="2:4" ht="15.75" thickBot="1">
      <c r="B7" s="163" t="s">
        <v>611</v>
      </c>
      <c r="C7" s="168"/>
      <c r="D7" s="169"/>
    </row>
    <row r="8" spans="2:4">
      <c r="B8" t="s">
        <v>298</v>
      </c>
    </row>
    <row r="9" spans="2:4">
      <c r="B9" t="s">
        <v>299</v>
      </c>
    </row>
    <row r="12" spans="2:4" ht="15.75" thickBot="1"/>
    <row r="13" spans="2:4" ht="15.75" thickBot="1">
      <c r="B13" s="163" t="s">
        <v>612</v>
      </c>
      <c r="C13" s="168"/>
      <c r="D13" s="169"/>
    </row>
    <row r="14" spans="2:4">
      <c r="B14" t="s">
        <v>307</v>
      </c>
    </row>
    <row r="15" spans="2:4">
      <c r="B15" t="s">
        <v>308</v>
      </c>
    </row>
    <row r="18" spans="2:4" ht="15.75" thickBot="1"/>
    <row r="19" spans="2:4" ht="15.75" thickBot="1">
      <c r="B19" s="163" t="s">
        <v>613</v>
      </c>
      <c r="C19" s="168"/>
      <c r="D19" s="169"/>
    </row>
    <row r="20" spans="2:4">
      <c r="B20" t="s">
        <v>319</v>
      </c>
      <c r="C20" t="s">
        <v>680</v>
      </c>
    </row>
    <row r="21" spans="2:4">
      <c r="B21" t="s">
        <v>320</v>
      </c>
      <c r="C21" t="s">
        <v>681</v>
      </c>
    </row>
    <row r="24" spans="2:4" ht="15.75" thickBot="1"/>
    <row r="25" spans="2:4" ht="15.75" thickBot="1">
      <c r="B25" s="163" t="s">
        <v>321</v>
      </c>
      <c r="C25" s="164"/>
      <c r="D25" s="165"/>
    </row>
    <row r="27" spans="2:4">
      <c r="B27" t="s">
        <v>583</v>
      </c>
    </row>
    <row r="28" spans="2:4">
      <c r="B28" t="s">
        <v>584</v>
      </c>
    </row>
    <row r="29" spans="2:4">
      <c r="B29" t="s">
        <v>585</v>
      </c>
    </row>
    <row r="30" spans="2:4">
      <c r="B30" t="s">
        <v>322</v>
      </c>
    </row>
    <row r="31" spans="2:4">
      <c r="B31" t="s">
        <v>586</v>
      </c>
    </row>
    <row r="32" spans="2:4">
      <c r="B32" t="s">
        <v>587</v>
      </c>
    </row>
    <row r="33" spans="2:2">
      <c r="B33" t="s">
        <v>323</v>
      </c>
    </row>
    <row r="34" spans="2:2">
      <c r="B34" t="s">
        <v>588</v>
      </c>
    </row>
    <row r="35" spans="2:2">
      <c r="B35" t="s">
        <v>324</v>
      </c>
    </row>
    <row r="36" spans="2:2">
      <c r="B36" t="s">
        <v>589</v>
      </c>
    </row>
    <row r="37" spans="2:2">
      <c r="B37" t="s">
        <v>590</v>
      </c>
    </row>
    <row r="38" spans="2:2">
      <c r="B38" t="s">
        <v>591</v>
      </c>
    </row>
    <row r="39" spans="2:2">
      <c r="B39" t="s">
        <v>592</v>
      </c>
    </row>
    <row r="40" spans="2:2">
      <c r="B40" t="s">
        <v>593</v>
      </c>
    </row>
    <row r="41" spans="2:2">
      <c r="B41" t="s">
        <v>608</v>
      </c>
    </row>
    <row r="42" spans="2:2">
      <c r="B42" t="s">
        <v>325</v>
      </c>
    </row>
    <row r="43" spans="2:2">
      <c r="B43" t="s">
        <v>594</v>
      </c>
    </row>
    <row r="44" spans="2:2">
      <c r="B44" t="s">
        <v>595</v>
      </c>
    </row>
    <row r="45" spans="2:2">
      <c r="B45" t="s">
        <v>596</v>
      </c>
    </row>
    <row r="46" spans="2:2">
      <c r="B46" t="s">
        <v>597</v>
      </c>
    </row>
    <row r="47" spans="2:2">
      <c r="B47" t="s">
        <v>598</v>
      </c>
    </row>
    <row r="48" spans="2:2">
      <c r="B48" t="s">
        <v>599</v>
      </c>
    </row>
    <row r="49" spans="2:4">
      <c r="B49" t="s">
        <v>600</v>
      </c>
    </row>
    <row r="50" spans="2:4">
      <c r="B50" t="s">
        <v>601</v>
      </c>
    </row>
    <row r="51" spans="2:4">
      <c r="B51" t="s">
        <v>602</v>
      </c>
    </row>
    <row r="52" spans="2:4">
      <c r="B52" t="s">
        <v>603</v>
      </c>
    </row>
    <row r="53" spans="2:4">
      <c r="B53" t="s">
        <v>604</v>
      </c>
    </row>
    <row r="54" spans="2:4">
      <c r="B54" t="s">
        <v>605</v>
      </c>
    </row>
    <row r="55" spans="2:4">
      <c r="B55" t="s">
        <v>606</v>
      </c>
    </row>
    <row r="56" spans="2:4">
      <c r="B56" t="s">
        <v>593</v>
      </c>
    </row>
    <row r="57" spans="2:4">
      <c r="B57" t="s">
        <v>607</v>
      </c>
    </row>
    <row r="58" spans="2:4">
      <c r="B58" t="s">
        <v>609</v>
      </c>
    </row>
    <row r="59" spans="2:4" ht="15.75" thickBot="1"/>
    <row r="60" spans="2:4" ht="15.75" thickBot="1">
      <c r="B60" s="163" t="s">
        <v>627</v>
      </c>
      <c r="C60" s="168"/>
      <c r="D60" s="169"/>
    </row>
    <row r="61" spans="2:4">
      <c r="B61" t="s">
        <v>628</v>
      </c>
      <c r="C61" t="s">
        <v>630</v>
      </c>
    </row>
    <row r="62" spans="2:4">
      <c r="B62" t="s">
        <v>629</v>
      </c>
      <c r="C62" t="s">
        <v>631</v>
      </c>
    </row>
    <row r="63" spans="2:4">
      <c r="B63" t="s">
        <v>660</v>
      </c>
      <c r="C63" t="s">
        <v>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view="pageBreakPreview" zoomScale="98" zoomScaleNormal="85" zoomScaleSheetLayoutView="98" workbookViewId="0">
      <selection activeCell="C3" sqref="A3:XFD3"/>
    </sheetView>
  </sheetViews>
  <sheetFormatPr baseColWidth="10" defaultRowHeight="15"/>
  <cols>
    <col min="1" max="1" width="18.42578125" style="3" customWidth="1"/>
    <col min="2" max="2" width="4.140625" style="3" customWidth="1"/>
    <col min="3" max="3" width="64.5703125" style="3" customWidth="1"/>
    <col min="4" max="4" width="16" style="3" customWidth="1"/>
    <col min="5" max="5" width="15.28515625" style="3" customWidth="1"/>
    <col min="6" max="6" width="12.140625" style="3" customWidth="1"/>
    <col min="7" max="8" width="25.7109375" style="3" customWidth="1"/>
    <col min="9" max="9" width="12" style="3" customWidth="1"/>
    <col min="10" max="16384" width="11.42578125" style="3"/>
  </cols>
  <sheetData>
    <row r="1" spans="1:9" s="2" customFormat="1" ht="30">
      <c r="A1" s="437" t="s">
        <v>146</v>
      </c>
      <c r="B1" s="438"/>
      <c r="C1" s="435" t="s">
        <v>147</v>
      </c>
      <c r="D1" s="435" t="s">
        <v>148</v>
      </c>
      <c r="E1" s="435" t="s">
        <v>149</v>
      </c>
      <c r="F1" s="26" t="s">
        <v>150</v>
      </c>
      <c r="G1" s="435" t="s">
        <v>152</v>
      </c>
      <c r="H1" s="435" t="s">
        <v>153</v>
      </c>
      <c r="I1" s="26" t="s">
        <v>154</v>
      </c>
    </row>
    <row r="2" spans="1:9" s="2" customFormat="1" ht="30">
      <c r="A2" s="439"/>
      <c r="B2" s="440"/>
      <c r="C2" s="435"/>
      <c r="D2" s="435"/>
      <c r="E2" s="435"/>
      <c r="F2" s="26" t="s">
        <v>151</v>
      </c>
      <c r="G2" s="435"/>
      <c r="H2" s="435"/>
      <c r="I2" s="26" t="s">
        <v>155</v>
      </c>
    </row>
    <row r="3" spans="1:9">
      <c r="A3" s="436" t="s">
        <v>156</v>
      </c>
      <c r="B3" s="436">
        <v>1</v>
      </c>
      <c r="C3" s="25" t="s">
        <v>157</v>
      </c>
      <c r="D3" s="436" t="s">
        <v>12</v>
      </c>
      <c r="E3" s="436" t="s">
        <v>158</v>
      </c>
      <c r="F3" s="25"/>
      <c r="G3" s="25"/>
      <c r="H3" s="25"/>
      <c r="I3" s="25"/>
    </row>
    <row r="4" spans="1:9">
      <c r="A4" s="436"/>
      <c r="B4" s="436"/>
      <c r="C4" s="25" t="s">
        <v>159</v>
      </c>
      <c r="D4" s="436"/>
      <c r="E4" s="436"/>
      <c r="F4" s="25"/>
      <c r="G4" s="25"/>
      <c r="H4" s="25"/>
      <c r="I4" s="25"/>
    </row>
    <row r="5" spans="1:9">
      <c r="A5" s="436"/>
      <c r="B5" s="436"/>
      <c r="C5" s="25" t="s">
        <v>160</v>
      </c>
      <c r="D5" s="436"/>
      <c r="E5" s="436"/>
      <c r="F5" s="25"/>
      <c r="G5" s="25"/>
      <c r="H5" s="25"/>
      <c r="I5" s="25"/>
    </row>
    <row r="6" spans="1:9">
      <c r="A6" s="436"/>
      <c r="B6" s="436"/>
      <c r="C6" s="25" t="s">
        <v>161</v>
      </c>
      <c r="D6" s="436"/>
      <c r="E6" s="436"/>
      <c r="F6" s="25"/>
      <c r="G6" s="25"/>
      <c r="H6" s="25"/>
      <c r="I6" s="25"/>
    </row>
    <row r="7" spans="1:9">
      <c r="A7" s="436"/>
      <c r="B7" s="436"/>
      <c r="C7" s="25" t="s">
        <v>162</v>
      </c>
      <c r="D7" s="436"/>
      <c r="E7" s="436"/>
      <c r="F7" s="25"/>
      <c r="G7" s="25"/>
      <c r="H7" s="25"/>
      <c r="I7" s="25"/>
    </row>
    <row r="8" spans="1:9">
      <c r="A8" s="436"/>
      <c r="B8" s="436"/>
      <c r="C8" s="25" t="s">
        <v>163</v>
      </c>
      <c r="D8" s="436"/>
      <c r="E8" s="436"/>
      <c r="F8" s="25"/>
      <c r="G8" s="25"/>
      <c r="H8" s="25"/>
      <c r="I8" s="25"/>
    </row>
    <row r="9" spans="1:9">
      <c r="A9" s="436"/>
      <c r="B9" s="436"/>
      <c r="C9" s="25" t="s">
        <v>255</v>
      </c>
      <c r="D9" s="436"/>
      <c r="E9" s="436"/>
      <c r="F9" s="25"/>
      <c r="G9" s="25"/>
      <c r="H9" s="25"/>
      <c r="I9" s="25"/>
    </row>
    <row r="10" spans="1:9">
      <c r="A10" s="436" t="s">
        <v>164</v>
      </c>
      <c r="B10" s="436">
        <v>2</v>
      </c>
      <c r="C10" s="25" t="s">
        <v>165</v>
      </c>
      <c r="D10" s="436" t="s">
        <v>166</v>
      </c>
      <c r="E10" s="436" t="s">
        <v>158</v>
      </c>
      <c r="F10" s="436" t="s">
        <v>22</v>
      </c>
      <c r="G10" s="436" t="s">
        <v>22</v>
      </c>
      <c r="H10" s="436" t="s">
        <v>22</v>
      </c>
      <c r="I10" s="436" t="s">
        <v>22</v>
      </c>
    </row>
    <row r="11" spans="1:9">
      <c r="A11" s="436"/>
      <c r="B11" s="436"/>
      <c r="C11" s="25" t="s">
        <v>167</v>
      </c>
      <c r="D11" s="436"/>
      <c r="E11" s="436"/>
      <c r="F11" s="436"/>
      <c r="G11" s="436"/>
      <c r="H11" s="436"/>
      <c r="I11" s="436"/>
    </row>
    <row r="12" spans="1:9">
      <c r="A12" s="436"/>
      <c r="B12" s="436"/>
      <c r="C12" s="25" t="s">
        <v>168</v>
      </c>
      <c r="D12" s="436"/>
      <c r="E12" s="436"/>
      <c r="F12" s="436"/>
      <c r="G12" s="436"/>
      <c r="H12" s="436"/>
      <c r="I12" s="436"/>
    </row>
    <row r="13" spans="1:9">
      <c r="A13" s="436"/>
      <c r="B13" s="436"/>
      <c r="C13" s="25" t="s">
        <v>169</v>
      </c>
      <c r="D13" s="436"/>
      <c r="E13" s="436"/>
      <c r="F13" s="25"/>
      <c r="G13" s="25"/>
      <c r="H13" s="25"/>
      <c r="I13" s="25"/>
    </row>
    <row r="14" spans="1:9">
      <c r="A14" s="436"/>
      <c r="B14" s="436"/>
      <c r="C14" s="25" t="s">
        <v>170</v>
      </c>
      <c r="D14" s="436"/>
      <c r="E14" s="436"/>
      <c r="F14" s="25"/>
      <c r="G14" s="25"/>
      <c r="H14" s="25"/>
      <c r="I14" s="25"/>
    </row>
    <row r="15" spans="1:9">
      <c r="A15" s="436"/>
      <c r="B15" s="436">
        <v>3</v>
      </c>
      <c r="C15" s="25" t="s">
        <v>171</v>
      </c>
      <c r="D15" s="436" t="s">
        <v>28</v>
      </c>
      <c r="E15" s="436" t="s">
        <v>158</v>
      </c>
      <c r="F15" s="436" t="s">
        <v>22</v>
      </c>
      <c r="G15" s="436" t="s">
        <v>22</v>
      </c>
      <c r="H15" s="436" t="s">
        <v>22</v>
      </c>
      <c r="I15" s="436" t="s">
        <v>22</v>
      </c>
    </row>
    <row r="16" spans="1:9">
      <c r="A16" s="436"/>
      <c r="B16" s="436"/>
      <c r="C16" s="25" t="s">
        <v>172</v>
      </c>
      <c r="D16" s="436"/>
      <c r="E16" s="436"/>
      <c r="F16" s="436"/>
      <c r="G16" s="436"/>
      <c r="H16" s="436"/>
      <c r="I16" s="436"/>
    </row>
    <row r="17" spans="1:9">
      <c r="A17" s="436"/>
      <c r="B17" s="436"/>
      <c r="C17" s="25" t="s">
        <v>173</v>
      </c>
      <c r="D17" s="436"/>
      <c r="E17" s="436"/>
      <c r="F17" s="436"/>
      <c r="G17" s="436"/>
      <c r="H17" s="436"/>
      <c r="I17" s="436"/>
    </row>
    <row r="18" spans="1:9">
      <c r="A18" s="436"/>
      <c r="B18" s="436"/>
      <c r="C18" s="25" t="s">
        <v>174</v>
      </c>
      <c r="D18" s="436"/>
      <c r="E18" s="436"/>
      <c r="F18" s="436"/>
      <c r="G18" s="436"/>
      <c r="H18" s="436"/>
      <c r="I18" s="436"/>
    </row>
    <row r="19" spans="1:9">
      <c r="A19" s="436"/>
      <c r="B19" s="436">
        <v>4</v>
      </c>
      <c r="C19" s="25" t="s">
        <v>175</v>
      </c>
      <c r="D19" s="436" t="s">
        <v>33</v>
      </c>
      <c r="E19" s="436" t="s">
        <v>158</v>
      </c>
      <c r="F19" s="25"/>
      <c r="G19" s="25"/>
      <c r="H19" s="25"/>
      <c r="I19" s="25"/>
    </row>
    <row r="20" spans="1:9" ht="30">
      <c r="A20" s="436"/>
      <c r="B20" s="436"/>
      <c r="C20" s="25" t="s">
        <v>176</v>
      </c>
      <c r="D20" s="436"/>
      <c r="E20" s="436"/>
      <c r="F20" s="25"/>
      <c r="G20" s="25"/>
      <c r="H20" s="25"/>
      <c r="I20" s="25"/>
    </row>
    <row r="21" spans="1:9">
      <c r="A21" s="436"/>
      <c r="B21" s="436"/>
      <c r="C21" s="25" t="s">
        <v>177</v>
      </c>
      <c r="D21" s="436"/>
      <c r="E21" s="436"/>
      <c r="F21" s="25"/>
      <c r="G21" s="25"/>
      <c r="H21" s="25"/>
      <c r="I21" s="25"/>
    </row>
    <row r="22" spans="1:9">
      <c r="A22" s="436"/>
      <c r="B22" s="436"/>
      <c r="C22" s="25" t="s">
        <v>178</v>
      </c>
      <c r="D22" s="436"/>
      <c r="E22" s="436"/>
      <c r="F22" s="25"/>
      <c r="G22" s="25"/>
      <c r="H22" s="25"/>
      <c r="I22" s="25"/>
    </row>
    <row r="23" spans="1:9">
      <c r="A23" s="436"/>
      <c r="B23" s="436"/>
      <c r="C23" s="25" t="s">
        <v>256</v>
      </c>
      <c r="D23" s="436"/>
      <c r="E23" s="436"/>
      <c r="F23" s="25"/>
      <c r="G23" s="25"/>
      <c r="H23" s="25"/>
      <c r="I23" s="25"/>
    </row>
    <row r="24" spans="1:9">
      <c r="A24" s="436" t="s">
        <v>180</v>
      </c>
      <c r="B24" s="436">
        <v>5</v>
      </c>
      <c r="C24" s="25" t="s">
        <v>179</v>
      </c>
      <c r="D24" s="25"/>
      <c r="E24" s="436" t="s">
        <v>158</v>
      </c>
      <c r="F24" s="436" t="s">
        <v>22</v>
      </c>
      <c r="G24" s="436" t="s">
        <v>22</v>
      </c>
      <c r="H24" s="436" t="s">
        <v>22</v>
      </c>
      <c r="I24" s="436" t="s">
        <v>22</v>
      </c>
    </row>
    <row r="25" spans="1:9">
      <c r="A25" s="436"/>
      <c r="B25" s="436"/>
      <c r="C25" s="25" t="s">
        <v>181</v>
      </c>
      <c r="D25" s="436" t="s">
        <v>41</v>
      </c>
      <c r="E25" s="436"/>
      <c r="F25" s="436"/>
      <c r="G25" s="436"/>
      <c r="H25" s="436"/>
      <c r="I25" s="436"/>
    </row>
    <row r="26" spans="1:9">
      <c r="A26" s="436"/>
      <c r="B26" s="436"/>
      <c r="C26" s="25" t="s">
        <v>182</v>
      </c>
      <c r="D26" s="436"/>
      <c r="E26" s="436"/>
      <c r="F26" s="436"/>
      <c r="G26" s="436"/>
      <c r="H26" s="436"/>
      <c r="I26" s="436"/>
    </row>
    <row r="27" spans="1:9">
      <c r="A27" s="436"/>
      <c r="B27" s="436"/>
      <c r="C27" s="25" t="s">
        <v>183</v>
      </c>
      <c r="D27" s="436"/>
      <c r="E27" s="436"/>
      <c r="F27" s="436"/>
      <c r="G27" s="436"/>
      <c r="H27" s="436"/>
      <c r="I27" s="436"/>
    </row>
    <row r="28" spans="1:9">
      <c r="A28" s="436"/>
      <c r="B28" s="436"/>
      <c r="C28" s="25" t="s">
        <v>184</v>
      </c>
      <c r="D28" s="436"/>
      <c r="E28" s="436"/>
      <c r="F28" s="436"/>
      <c r="G28" s="436"/>
      <c r="H28" s="436"/>
      <c r="I28" s="436"/>
    </row>
    <row r="29" spans="1:9">
      <c r="A29" s="436"/>
      <c r="B29" s="436"/>
      <c r="C29" s="25" t="s">
        <v>44</v>
      </c>
      <c r="D29" s="25" t="s">
        <v>46</v>
      </c>
      <c r="E29" s="436"/>
      <c r="F29" s="436"/>
      <c r="G29" s="436"/>
      <c r="H29" s="436"/>
      <c r="I29" s="436"/>
    </row>
    <row r="30" spans="1:9">
      <c r="A30" s="436"/>
      <c r="B30" s="436">
        <v>6</v>
      </c>
      <c r="C30" s="25" t="s">
        <v>185</v>
      </c>
      <c r="D30" s="25"/>
      <c r="E30" s="436" t="s">
        <v>158</v>
      </c>
      <c r="F30" s="436" t="s">
        <v>22</v>
      </c>
      <c r="G30" s="436" t="s">
        <v>22</v>
      </c>
      <c r="H30" s="436" t="s">
        <v>22</v>
      </c>
      <c r="I30" s="436" t="s">
        <v>22</v>
      </c>
    </row>
    <row r="31" spans="1:9">
      <c r="A31" s="436"/>
      <c r="B31" s="436"/>
      <c r="C31" s="25" t="s">
        <v>186</v>
      </c>
      <c r="D31" s="25" t="s">
        <v>49</v>
      </c>
      <c r="E31" s="436"/>
      <c r="F31" s="436"/>
      <c r="G31" s="436"/>
      <c r="H31" s="436"/>
      <c r="I31" s="436"/>
    </row>
    <row r="32" spans="1:9" ht="30">
      <c r="A32" s="436"/>
      <c r="B32" s="436"/>
      <c r="C32" s="25" t="s">
        <v>187</v>
      </c>
      <c r="D32" s="25" t="s">
        <v>46</v>
      </c>
      <c r="E32" s="436"/>
      <c r="F32" s="436"/>
      <c r="G32" s="436"/>
      <c r="H32" s="436"/>
      <c r="I32" s="436"/>
    </row>
    <row r="33" spans="1:9">
      <c r="A33" s="436"/>
      <c r="B33" s="436">
        <v>7</v>
      </c>
      <c r="C33" s="25" t="s">
        <v>188</v>
      </c>
      <c r="D33" s="25" t="s">
        <v>52</v>
      </c>
      <c r="E33" s="436" t="s">
        <v>158</v>
      </c>
      <c r="F33" s="436" t="s">
        <v>22</v>
      </c>
      <c r="G33" s="436" t="s">
        <v>22</v>
      </c>
      <c r="H33" s="436" t="s">
        <v>22</v>
      </c>
      <c r="I33" s="436" t="s">
        <v>22</v>
      </c>
    </row>
    <row r="34" spans="1:9" ht="30">
      <c r="A34" s="436"/>
      <c r="B34" s="436"/>
      <c r="C34" s="25" t="s">
        <v>189</v>
      </c>
      <c r="D34" s="25" t="s">
        <v>190</v>
      </c>
      <c r="E34" s="436"/>
      <c r="F34" s="436"/>
      <c r="G34" s="436"/>
      <c r="H34" s="436"/>
      <c r="I34" s="436"/>
    </row>
    <row r="35" spans="1:9">
      <c r="A35" s="436"/>
      <c r="B35" s="436"/>
      <c r="C35" s="25" t="s">
        <v>191</v>
      </c>
      <c r="D35" s="22"/>
      <c r="E35" s="436"/>
      <c r="F35" s="436"/>
      <c r="G35" s="436"/>
      <c r="H35" s="436"/>
      <c r="I35" s="436"/>
    </row>
    <row r="36" spans="1:9">
      <c r="A36" s="436"/>
      <c r="B36" s="436">
        <v>8</v>
      </c>
      <c r="C36" s="25" t="s">
        <v>192</v>
      </c>
      <c r="D36" s="25"/>
      <c r="E36" s="436" t="s">
        <v>158</v>
      </c>
      <c r="F36" s="436" t="s">
        <v>22</v>
      </c>
      <c r="G36" s="436" t="s">
        <v>22</v>
      </c>
      <c r="H36" s="436" t="s">
        <v>22</v>
      </c>
      <c r="I36" s="436" t="s">
        <v>22</v>
      </c>
    </row>
    <row r="37" spans="1:9">
      <c r="A37" s="436"/>
      <c r="B37" s="436"/>
      <c r="C37" s="25" t="s">
        <v>193</v>
      </c>
      <c r="D37" s="25" t="s">
        <v>58</v>
      </c>
      <c r="E37" s="436"/>
      <c r="F37" s="436"/>
      <c r="G37" s="436"/>
      <c r="H37" s="436"/>
      <c r="I37" s="436"/>
    </row>
    <row r="38" spans="1:9">
      <c r="A38" s="436"/>
      <c r="B38" s="436"/>
      <c r="C38" s="25" t="s">
        <v>194</v>
      </c>
      <c r="D38" s="436" t="s">
        <v>60</v>
      </c>
      <c r="E38" s="436"/>
      <c r="F38" s="436"/>
      <c r="G38" s="436"/>
      <c r="H38" s="436"/>
      <c r="I38" s="436"/>
    </row>
    <row r="39" spans="1:9">
      <c r="A39" s="436"/>
      <c r="B39" s="436"/>
      <c r="C39" s="25" t="s">
        <v>195</v>
      </c>
      <c r="D39" s="436"/>
      <c r="E39" s="436"/>
      <c r="F39" s="436"/>
      <c r="G39" s="436"/>
      <c r="H39" s="436"/>
      <c r="I39" s="436"/>
    </row>
    <row r="40" spans="1:9">
      <c r="A40" s="436"/>
      <c r="B40" s="436"/>
      <c r="C40" s="25" t="s">
        <v>196</v>
      </c>
      <c r="D40" s="436"/>
      <c r="E40" s="436"/>
      <c r="F40" s="436"/>
      <c r="G40" s="436"/>
      <c r="H40" s="436"/>
      <c r="I40" s="436"/>
    </row>
    <row r="41" spans="1:9">
      <c r="A41" s="436"/>
      <c r="B41" s="436"/>
      <c r="C41" s="25" t="s">
        <v>197</v>
      </c>
      <c r="D41" s="436"/>
      <c r="E41" s="436"/>
      <c r="F41" s="436"/>
      <c r="G41" s="436"/>
      <c r="H41" s="436"/>
      <c r="I41" s="436"/>
    </row>
    <row r="42" spans="1:9">
      <c r="A42" s="436"/>
      <c r="B42" s="436"/>
      <c r="C42" s="25" t="s">
        <v>198</v>
      </c>
      <c r="D42" s="25" t="s">
        <v>46</v>
      </c>
      <c r="E42" s="436"/>
      <c r="F42" s="436"/>
      <c r="G42" s="436"/>
      <c r="H42" s="436"/>
      <c r="I42" s="436"/>
    </row>
    <row r="43" spans="1:9">
      <c r="A43" s="436"/>
      <c r="B43" s="436">
        <v>9</v>
      </c>
      <c r="C43" s="25" t="s">
        <v>199</v>
      </c>
      <c r="D43" s="25"/>
      <c r="E43" s="436" t="s">
        <v>158</v>
      </c>
      <c r="F43" s="436" t="s">
        <v>22</v>
      </c>
      <c r="G43" s="436" t="s">
        <v>22</v>
      </c>
      <c r="H43" s="436" t="s">
        <v>22</v>
      </c>
      <c r="I43" s="436" t="s">
        <v>22</v>
      </c>
    </row>
    <row r="44" spans="1:9">
      <c r="A44" s="436"/>
      <c r="B44" s="436"/>
      <c r="C44" s="25" t="s">
        <v>200</v>
      </c>
      <c r="D44" s="436" t="s">
        <v>60</v>
      </c>
      <c r="E44" s="436"/>
      <c r="F44" s="436"/>
      <c r="G44" s="436"/>
      <c r="H44" s="436"/>
      <c r="I44" s="436"/>
    </row>
    <row r="45" spans="1:9">
      <c r="A45" s="436"/>
      <c r="B45" s="436"/>
      <c r="C45" s="25" t="s">
        <v>201</v>
      </c>
      <c r="D45" s="436"/>
      <c r="E45" s="436"/>
      <c r="F45" s="436"/>
      <c r="G45" s="436"/>
      <c r="H45" s="436"/>
      <c r="I45" s="436"/>
    </row>
    <row r="46" spans="1:9">
      <c r="A46" s="436"/>
      <c r="B46" s="436"/>
      <c r="C46" s="25" t="s">
        <v>202</v>
      </c>
      <c r="D46" s="436"/>
      <c r="E46" s="436"/>
      <c r="F46" s="436"/>
      <c r="G46" s="436"/>
      <c r="H46" s="436"/>
      <c r="I46" s="436"/>
    </row>
    <row r="47" spans="1:9">
      <c r="A47" s="436"/>
      <c r="B47" s="436"/>
      <c r="C47" s="25" t="s">
        <v>68</v>
      </c>
      <c r="D47" s="25" t="s">
        <v>46</v>
      </c>
      <c r="E47" s="436"/>
      <c r="F47" s="436"/>
      <c r="G47" s="436"/>
      <c r="H47" s="436"/>
      <c r="I47" s="436"/>
    </row>
    <row r="48" spans="1:9">
      <c r="A48" s="436"/>
      <c r="B48" s="436">
        <v>10</v>
      </c>
      <c r="C48" s="25" t="s">
        <v>203</v>
      </c>
      <c r="D48" s="436" t="s">
        <v>71</v>
      </c>
      <c r="E48" s="436" t="s">
        <v>158</v>
      </c>
      <c r="F48" s="436" t="s">
        <v>22</v>
      </c>
      <c r="G48" s="436" t="s">
        <v>22</v>
      </c>
      <c r="H48" s="436" t="s">
        <v>22</v>
      </c>
      <c r="I48" s="436" t="s">
        <v>22</v>
      </c>
    </row>
    <row r="49" spans="1:9" ht="45">
      <c r="A49" s="436"/>
      <c r="B49" s="436"/>
      <c r="C49" s="25" t="s">
        <v>204</v>
      </c>
      <c r="D49" s="436"/>
      <c r="E49" s="436"/>
      <c r="F49" s="436"/>
      <c r="G49" s="436"/>
      <c r="H49" s="436"/>
      <c r="I49" s="436"/>
    </row>
    <row r="50" spans="1:9" ht="30">
      <c r="A50" s="436"/>
      <c r="B50" s="25">
        <v>11</v>
      </c>
      <c r="C50" s="25" t="s">
        <v>205</v>
      </c>
      <c r="D50" s="25" t="s">
        <v>74</v>
      </c>
      <c r="E50" s="25" t="s">
        <v>158</v>
      </c>
      <c r="F50" s="25"/>
      <c r="G50" s="25"/>
      <c r="H50" s="25"/>
      <c r="I50" s="25"/>
    </row>
    <row r="51" spans="1:9" ht="30">
      <c r="A51" s="436"/>
      <c r="B51" s="436">
        <v>12</v>
      </c>
      <c r="C51" s="25" t="s">
        <v>206</v>
      </c>
      <c r="D51" s="436" t="s">
        <v>208</v>
      </c>
      <c r="E51" s="436" t="s">
        <v>158</v>
      </c>
      <c r="F51" s="436" t="s">
        <v>22</v>
      </c>
      <c r="G51" s="436" t="s">
        <v>22</v>
      </c>
      <c r="H51" s="436" t="s">
        <v>22</v>
      </c>
      <c r="I51" s="436" t="s">
        <v>22</v>
      </c>
    </row>
    <row r="52" spans="1:9">
      <c r="A52" s="436"/>
      <c r="B52" s="436"/>
      <c r="C52" s="25" t="s">
        <v>207</v>
      </c>
      <c r="D52" s="436"/>
      <c r="E52" s="436"/>
      <c r="F52" s="436"/>
      <c r="G52" s="436"/>
      <c r="H52" s="436"/>
      <c r="I52" s="436"/>
    </row>
    <row r="53" spans="1:9">
      <c r="A53" s="436"/>
      <c r="B53" s="436"/>
      <c r="C53" s="25" t="s">
        <v>209</v>
      </c>
      <c r="D53" s="436"/>
      <c r="E53" s="436"/>
      <c r="F53" s="436"/>
      <c r="G53" s="436"/>
      <c r="H53" s="436"/>
      <c r="I53" s="436"/>
    </row>
    <row r="54" spans="1:9" ht="30">
      <c r="A54" s="436"/>
      <c r="B54" s="436"/>
      <c r="C54" s="25" t="s">
        <v>257</v>
      </c>
      <c r="D54" s="436"/>
      <c r="E54" s="436"/>
      <c r="F54" s="436"/>
      <c r="G54" s="436"/>
      <c r="H54" s="436"/>
      <c r="I54" s="436"/>
    </row>
    <row r="55" spans="1:9">
      <c r="A55" s="436"/>
      <c r="B55" s="436">
        <v>13</v>
      </c>
      <c r="C55" s="25" t="s">
        <v>210</v>
      </c>
      <c r="D55" s="25" t="s">
        <v>81</v>
      </c>
      <c r="E55" s="436" t="s">
        <v>158</v>
      </c>
      <c r="F55" s="436" t="s">
        <v>22</v>
      </c>
      <c r="G55" s="436" t="s">
        <v>22</v>
      </c>
      <c r="H55" s="436" t="s">
        <v>22</v>
      </c>
      <c r="I55" s="436" t="s">
        <v>22</v>
      </c>
    </row>
    <row r="56" spans="1:9">
      <c r="A56" s="436"/>
      <c r="B56" s="436"/>
      <c r="C56" s="25" t="s">
        <v>211</v>
      </c>
      <c r="D56" s="25"/>
      <c r="E56" s="436"/>
      <c r="F56" s="436"/>
      <c r="G56" s="436"/>
      <c r="H56" s="436"/>
      <c r="I56" s="436"/>
    </row>
    <row r="57" spans="1:9">
      <c r="A57" s="436"/>
      <c r="B57" s="436"/>
      <c r="C57" s="25" t="s">
        <v>212</v>
      </c>
      <c r="D57" s="25"/>
      <c r="E57" s="436"/>
      <c r="F57" s="436"/>
      <c r="G57" s="436"/>
      <c r="H57" s="436"/>
      <c r="I57" s="436"/>
    </row>
    <row r="58" spans="1:9" ht="30">
      <c r="A58" s="436"/>
      <c r="B58" s="436"/>
      <c r="C58" s="25" t="s">
        <v>213</v>
      </c>
      <c r="D58" s="25"/>
      <c r="E58" s="436"/>
      <c r="F58" s="436"/>
      <c r="G58" s="436"/>
      <c r="H58" s="436"/>
      <c r="I58" s="436"/>
    </row>
    <row r="59" spans="1:9" ht="30">
      <c r="A59" s="436"/>
      <c r="B59" s="436"/>
      <c r="C59" s="25" t="s">
        <v>214</v>
      </c>
      <c r="D59" s="25" t="s">
        <v>86</v>
      </c>
      <c r="E59" s="25" t="s">
        <v>217</v>
      </c>
      <c r="F59" s="436"/>
      <c r="G59" s="436"/>
      <c r="H59" s="436"/>
      <c r="I59" s="436"/>
    </row>
    <row r="60" spans="1:9">
      <c r="A60" s="436"/>
      <c r="B60" s="436"/>
      <c r="C60" s="25" t="s">
        <v>215</v>
      </c>
      <c r="D60" s="25" t="s">
        <v>89</v>
      </c>
      <c r="E60" s="436"/>
      <c r="F60" s="436"/>
      <c r="G60" s="436"/>
      <c r="H60" s="436"/>
      <c r="I60" s="436"/>
    </row>
    <row r="61" spans="1:9">
      <c r="A61" s="436"/>
      <c r="B61" s="436"/>
      <c r="C61" s="25" t="s">
        <v>216</v>
      </c>
      <c r="D61" s="25" t="s">
        <v>219</v>
      </c>
      <c r="E61" s="436"/>
      <c r="F61" s="436"/>
      <c r="G61" s="436"/>
      <c r="H61" s="436"/>
      <c r="I61" s="436"/>
    </row>
    <row r="62" spans="1:9" ht="30">
      <c r="A62" s="436" t="s">
        <v>220</v>
      </c>
      <c r="B62" s="436">
        <v>14</v>
      </c>
      <c r="C62" s="436" t="s">
        <v>218</v>
      </c>
      <c r="D62" s="25" t="s">
        <v>93</v>
      </c>
      <c r="E62" s="25" t="s">
        <v>158</v>
      </c>
      <c r="F62" s="436" t="s">
        <v>22</v>
      </c>
      <c r="G62" s="436" t="s">
        <v>22</v>
      </c>
      <c r="H62" s="436" t="s">
        <v>22</v>
      </c>
      <c r="I62" s="436" t="s">
        <v>22</v>
      </c>
    </row>
    <row r="63" spans="1:9">
      <c r="A63" s="436"/>
      <c r="B63" s="436"/>
      <c r="C63" s="436"/>
      <c r="D63" s="25" t="s">
        <v>95</v>
      </c>
      <c r="E63" s="25"/>
      <c r="F63" s="436"/>
      <c r="G63" s="436"/>
      <c r="H63" s="436"/>
      <c r="I63" s="436"/>
    </row>
    <row r="64" spans="1:9">
      <c r="A64" s="436"/>
      <c r="B64" s="436"/>
      <c r="C64" s="25" t="s">
        <v>221</v>
      </c>
      <c r="D64" s="25"/>
      <c r="E64" s="25"/>
      <c r="F64" s="436"/>
      <c r="G64" s="436"/>
      <c r="H64" s="436"/>
      <c r="I64" s="436"/>
    </row>
    <row r="65" spans="1:9">
      <c r="A65" s="436"/>
      <c r="B65" s="436"/>
      <c r="C65" s="25" t="s">
        <v>222</v>
      </c>
      <c r="D65" s="25"/>
      <c r="E65" s="25"/>
      <c r="F65" s="436"/>
      <c r="G65" s="436"/>
      <c r="H65" s="436"/>
      <c r="I65" s="436"/>
    </row>
    <row r="66" spans="1:9">
      <c r="A66" s="436"/>
      <c r="B66" s="436"/>
      <c r="C66" s="25" t="s">
        <v>223</v>
      </c>
      <c r="D66" s="25" t="s">
        <v>226</v>
      </c>
      <c r="E66" s="25"/>
      <c r="F66" s="25"/>
      <c r="G66" s="25"/>
      <c r="H66" s="25"/>
      <c r="I66" s="25"/>
    </row>
    <row r="67" spans="1:9">
      <c r="A67" s="436"/>
      <c r="B67" s="436"/>
      <c r="C67" s="25" t="s">
        <v>224</v>
      </c>
      <c r="D67" s="436" t="s">
        <v>101</v>
      </c>
      <c r="E67" s="25"/>
      <c r="F67" s="25"/>
      <c r="G67" s="25"/>
      <c r="H67" s="25"/>
      <c r="I67" s="25"/>
    </row>
    <row r="68" spans="1:9">
      <c r="A68" s="436"/>
      <c r="B68" s="436"/>
      <c r="C68" s="25" t="s">
        <v>225</v>
      </c>
      <c r="D68" s="436"/>
      <c r="E68" s="25"/>
      <c r="F68" s="25"/>
      <c r="G68" s="25"/>
      <c r="H68" s="25"/>
      <c r="I68" s="25"/>
    </row>
    <row r="69" spans="1:9">
      <c r="A69" s="436"/>
      <c r="B69" s="436"/>
      <c r="C69" s="25" t="s">
        <v>227</v>
      </c>
      <c r="D69" s="25" t="s">
        <v>104</v>
      </c>
      <c r="E69" s="25"/>
      <c r="F69" s="25"/>
      <c r="G69" s="25"/>
      <c r="H69" s="25"/>
      <c r="I69" s="25"/>
    </row>
    <row r="70" spans="1:9">
      <c r="A70" s="436"/>
      <c r="B70" s="436"/>
      <c r="C70" s="25" t="s">
        <v>228</v>
      </c>
      <c r="D70" s="25"/>
      <c r="E70" s="25"/>
      <c r="F70" s="25"/>
      <c r="G70" s="25"/>
      <c r="H70" s="25"/>
      <c r="I70" s="25"/>
    </row>
    <row r="71" spans="1:9">
      <c r="A71" s="436"/>
      <c r="B71" s="436"/>
      <c r="C71" s="25" t="s">
        <v>229</v>
      </c>
      <c r="D71" s="25"/>
      <c r="E71" s="25"/>
      <c r="F71" s="25"/>
      <c r="G71" s="25"/>
      <c r="H71" s="25"/>
      <c r="I71" s="25"/>
    </row>
    <row r="72" spans="1:9">
      <c r="A72" s="436"/>
      <c r="B72" s="436"/>
      <c r="C72" s="25" t="s">
        <v>254</v>
      </c>
      <c r="D72" s="25"/>
      <c r="E72" s="25"/>
      <c r="F72" s="25"/>
      <c r="G72" s="25"/>
      <c r="H72" s="25"/>
      <c r="I72" s="25"/>
    </row>
    <row r="73" spans="1:9">
      <c r="A73" s="436" t="s">
        <v>232</v>
      </c>
      <c r="B73" s="436">
        <v>15</v>
      </c>
      <c r="C73" s="25" t="s">
        <v>230</v>
      </c>
      <c r="D73" s="25" t="s">
        <v>110</v>
      </c>
      <c r="E73" s="436" t="s">
        <v>111</v>
      </c>
      <c r="F73" s="436" t="s">
        <v>22</v>
      </c>
      <c r="G73" s="436" t="s">
        <v>22</v>
      </c>
      <c r="H73" s="436" t="s">
        <v>22</v>
      </c>
      <c r="I73" s="436" t="s">
        <v>22</v>
      </c>
    </row>
    <row r="74" spans="1:9">
      <c r="A74" s="436"/>
      <c r="B74" s="436"/>
      <c r="C74" s="25" t="s">
        <v>231</v>
      </c>
      <c r="D74" s="25" t="s">
        <v>113</v>
      </c>
      <c r="E74" s="436"/>
      <c r="F74" s="436"/>
      <c r="G74" s="436"/>
      <c r="H74" s="436"/>
      <c r="I74" s="436"/>
    </row>
    <row r="75" spans="1:9">
      <c r="A75" s="436"/>
      <c r="B75" s="436"/>
      <c r="C75" s="25" t="s">
        <v>233</v>
      </c>
      <c r="D75" s="436" t="s">
        <v>115</v>
      </c>
      <c r="E75" s="436"/>
      <c r="F75" s="436"/>
      <c r="G75" s="436"/>
      <c r="H75" s="436"/>
      <c r="I75" s="436"/>
    </row>
    <row r="76" spans="1:9" ht="30">
      <c r="A76" s="436"/>
      <c r="B76" s="436"/>
      <c r="C76" s="25" t="s">
        <v>234</v>
      </c>
      <c r="D76" s="436"/>
      <c r="E76" s="436"/>
      <c r="F76" s="436"/>
      <c r="G76" s="436"/>
      <c r="H76" s="436"/>
      <c r="I76" s="436"/>
    </row>
    <row r="77" spans="1:9" ht="30">
      <c r="A77" s="436"/>
      <c r="B77" s="436"/>
      <c r="C77" s="25" t="s">
        <v>235</v>
      </c>
      <c r="D77" s="436" t="s">
        <v>118</v>
      </c>
      <c r="E77" s="436"/>
      <c r="F77" s="436"/>
      <c r="G77" s="436"/>
      <c r="H77" s="436"/>
      <c r="I77" s="436"/>
    </row>
    <row r="78" spans="1:9" ht="30">
      <c r="A78" s="436"/>
      <c r="B78" s="436"/>
      <c r="C78" s="25" t="s">
        <v>236</v>
      </c>
      <c r="D78" s="436"/>
      <c r="E78" s="436"/>
      <c r="F78" s="436"/>
      <c r="G78" s="436"/>
      <c r="H78" s="436"/>
      <c r="I78" s="436"/>
    </row>
    <row r="79" spans="1:9" ht="30">
      <c r="A79" s="436"/>
      <c r="B79" s="436"/>
      <c r="C79" s="25" t="s">
        <v>237</v>
      </c>
      <c r="D79" s="25"/>
      <c r="E79" s="436"/>
      <c r="F79" s="436"/>
      <c r="G79" s="436"/>
      <c r="H79" s="436"/>
      <c r="I79" s="436"/>
    </row>
    <row r="80" spans="1:9">
      <c r="A80" s="436"/>
      <c r="B80" s="436"/>
      <c r="C80" s="25" t="s">
        <v>238</v>
      </c>
      <c r="D80" s="25" t="s">
        <v>122</v>
      </c>
      <c r="E80" s="436"/>
      <c r="F80" s="436"/>
      <c r="G80" s="436"/>
      <c r="H80" s="436"/>
      <c r="I80" s="436"/>
    </row>
    <row r="81" spans="1:9">
      <c r="A81" s="436"/>
      <c r="B81" s="436"/>
      <c r="C81" s="25" t="s">
        <v>120</v>
      </c>
      <c r="D81" s="25" t="s">
        <v>124</v>
      </c>
      <c r="E81" s="436"/>
      <c r="F81" s="436"/>
      <c r="G81" s="436"/>
      <c r="H81" s="436"/>
      <c r="I81" s="436"/>
    </row>
    <row r="82" spans="1:9">
      <c r="A82" s="436" t="s">
        <v>241</v>
      </c>
      <c r="B82" s="436">
        <v>16</v>
      </c>
      <c r="C82" s="25" t="s">
        <v>239</v>
      </c>
      <c r="D82" s="25"/>
      <c r="E82" s="436" t="s">
        <v>111</v>
      </c>
      <c r="F82" s="25"/>
      <c r="G82" s="25"/>
      <c r="H82" s="25"/>
      <c r="I82" s="25"/>
    </row>
    <row r="83" spans="1:9">
      <c r="A83" s="436"/>
      <c r="B83" s="436"/>
      <c r="C83" s="25" t="s">
        <v>240</v>
      </c>
      <c r="D83" s="25" t="s">
        <v>128</v>
      </c>
      <c r="E83" s="436"/>
      <c r="F83" s="25"/>
      <c r="G83" s="25"/>
      <c r="H83" s="25"/>
      <c r="I83" s="25"/>
    </row>
    <row r="84" spans="1:9">
      <c r="A84" s="436"/>
      <c r="B84" s="436"/>
      <c r="C84" s="25" t="s">
        <v>242</v>
      </c>
      <c r="D84" s="25" t="s">
        <v>130</v>
      </c>
      <c r="E84" s="436"/>
      <c r="F84" s="25"/>
      <c r="G84" s="25"/>
      <c r="H84" s="25"/>
      <c r="I84" s="25"/>
    </row>
    <row r="85" spans="1:9" ht="30">
      <c r="A85" s="436"/>
      <c r="B85" s="436"/>
      <c r="C85" s="25" t="s">
        <v>243</v>
      </c>
      <c r="D85" s="25" t="s">
        <v>132</v>
      </c>
      <c r="E85" s="436"/>
      <c r="F85" s="25"/>
      <c r="G85" s="25"/>
      <c r="H85" s="25"/>
      <c r="I85" s="25"/>
    </row>
    <row r="86" spans="1:9">
      <c r="A86" s="436"/>
      <c r="B86" s="436"/>
      <c r="C86" s="25" t="s">
        <v>244</v>
      </c>
      <c r="D86" s="25" t="s">
        <v>134</v>
      </c>
      <c r="E86" s="436"/>
      <c r="F86" s="25"/>
      <c r="G86" s="25"/>
      <c r="H86" s="25"/>
      <c r="I86" s="25"/>
    </row>
    <row r="87" spans="1:9" ht="30">
      <c r="A87" s="436"/>
      <c r="B87" s="436"/>
      <c r="C87" s="25" t="s">
        <v>245</v>
      </c>
      <c r="D87" s="25" t="s">
        <v>136</v>
      </c>
      <c r="E87" s="436"/>
      <c r="F87" s="25"/>
      <c r="G87" s="25"/>
      <c r="H87" s="25"/>
      <c r="I87" s="25"/>
    </row>
    <row r="88" spans="1:9">
      <c r="A88" s="436"/>
      <c r="B88" s="436"/>
      <c r="C88" s="25" t="s">
        <v>246</v>
      </c>
      <c r="D88" s="25" t="s">
        <v>138</v>
      </c>
      <c r="E88" s="436"/>
      <c r="F88" s="25"/>
      <c r="G88" s="25"/>
      <c r="H88" s="25"/>
      <c r="I88" s="25"/>
    </row>
    <row r="89" spans="1:9" ht="30">
      <c r="A89" s="436"/>
      <c r="B89" s="436"/>
      <c r="C89" s="25" t="s">
        <v>247</v>
      </c>
      <c r="D89" s="25"/>
      <c r="E89" s="436"/>
      <c r="F89" s="25"/>
      <c r="G89" s="25"/>
      <c r="H89" s="25"/>
      <c r="I89" s="25"/>
    </row>
    <row r="90" spans="1:9" ht="30">
      <c r="A90" s="436" t="s">
        <v>249</v>
      </c>
      <c r="B90" s="436">
        <v>17</v>
      </c>
      <c r="C90" s="25" t="s">
        <v>248</v>
      </c>
      <c r="D90" s="25" t="s">
        <v>141</v>
      </c>
      <c r="E90" s="25" t="s">
        <v>111</v>
      </c>
      <c r="F90" s="436" t="s">
        <v>22</v>
      </c>
      <c r="G90" s="436" t="s">
        <v>22</v>
      </c>
      <c r="H90" s="436" t="s">
        <v>22</v>
      </c>
      <c r="I90" s="436" t="s">
        <v>22</v>
      </c>
    </row>
    <row r="91" spans="1:9">
      <c r="A91" s="436"/>
      <c r="B91" s="436"/>
      <c r="C91" s="25"/>
      <c r="D91" s="25"/>
      <c r="E91" s="25"/>
      <c r="F91" s="436"/>
      <c r="G91" s="436"/>
      <c r="H91" s="436"/>
      <c r="I91" s="436"/>
    </row>
    <row r="92" spans="1:9" ht="30">
      <c r="A92" s="436"/>
      <c r="B92" s="436"/>
      <c r="C92" s="25" t="s">
        <v>250</v>
      </c>
      <c r="D92" s="436" t="s">
        <v>144</v>
      </c>
      <c r="E92" s="25" t="s">
        <v>158</v>
      </c>
      <c r="F92" s="436"/>
      <c r="G92" s="436"/>
      <c r="H92" s="436"/>
      <c r="I92" s="436"/>
    </row>
    <row r="93" spans="1:9">
      <c r="A93" s="436"/>
      <c r="B93" s="436"/>
      <c r="C93" s="25" t="s">
        <v>251</v>
      </c>
      <c r="D93" s="436"/>
      <c r="E93" s="25"/>
      <c r="F93" s="436"/>
      <c r="G93" s="436"/>
      <c r="H93" s="436"/>
      <c r="I93" s="436"/>
    </row>
    <row r="94" spans="1:9">
      <c r="A94" s="23"/>
      <c r="B94" s="24"/>
      <c r="C94" s="25" t="s">
        <v>252</v>
      </c>
      <c r="D94" s="24"/>
      <c r="E94" s="24"/>
      <c r="F94" s="24"/>
      <c r="G94" s="24"/>
      <c r="H94" s="24"/>
      <c r="I94" s="24"/>
    </row>
    <row r="95" spans="1:9">
      <c r="A95" s="24"/>
      <c r="B95" s="24"/>
      <c r="C95" s="25" t="s">
        <v>253</v>
      </c>
      <c r="D95" s="24"/>
      <c r="E95" s="24"/>
      <c r="F95" s="24"/>
      <c r="G95" s="24"/>
      <c r="H95" s="24"/>
      <c r="I95" s="24"/>
    </row>
  </sheetData>
  <mergeCells count="114">
    <mergeCell ref="A90:A93"/>
    <mergeCell ref="B90:B93"/>
    <mergeCell ref="F90:F93"/>
    <mergeCell ref="G90:G93"/>
    <mergeCell ref="H90:H93"/>
    <mergeCell ref="I90:I93"/>
    <mergeCell ref="D92:D93"/>
    <mergeCell ref="I73:I81"/>
    <mergeCell ref="D75:D76"/>
    <mergeCell ref="D77:D78"/>
    <mergeCell ref="A82:A89"/>
    <mergeCell ref="B82:B89"/>
    <mergeCell ref="E82:E89"/>
    <mergeCell ref="A73:A81"/>
    <mergeCell ref="B73:B81"/>
    <mergeCell ref="E73:E81"/>
    <mergeCell ref="F73:F81"/>
    <mergeCell ref="G73:G81"/>
    <mergeCell ref="H73:H81"/>
    <mergeCell ref="I60:I61"/>
    <mergeCell ref="A62:A72"/>
    <mergeCell ref="B62:B72"/>
    <mergeCell ref="C62:C63"/>
    <mergeCell ref="F62:F65"/>
    <mergeCell ref="G62:G65"/>
    <mergeCell ref="H62:H65"/>
    <mergeCell ref="I62:I65"/>
    <mergeCell ref="D67:D68"/>
    <mergeCell ref="B55:B61"/>
    <mergeCell ref="E55:E58"/>
    <mergeCell ref="F55:F59"/>
    <mergeCell ref="G55:G59"/>
    <mergeCell ref="H55:H59"/>
    <mergeCell ref="I55:I59"/>
    <mergeCell ref="E60:E61"/>
    <mergeCell ref="F60:F61"/>
    <mergeCell ref="G60:G61"/>
    <mergeCell ref="H60:H61"/>
    <mergeCell ref="A24:A61"/>
    <mergeCell ref="I48:I49"/>
    <mergeCell ref="B51:B54"/>
    <mergeCell ref="D51:D54"/>
    <mergeCell ref="E51:E54"/>
    <mergeCell ref="F51:F54"/>
    <mergeCell ref="G51:G54"/>
    <mergeCell ref="H51:H54"/>
    <mergeCell ref="I51:I54"/>
    <mergeCell ref="B48:B49"/>
    <mergeCell ref="D48:D49"/>
    <mergeCell ref="E48:E49"/>
    <mergeCell ref="F48:F49"/>
    <mergeCell ref="G48:G49"/>
    <mergeCell ref="H48:H49"/>
    <mergeCell ref="I43:I47"/>
    <mergeCell ref="D44:D46"/>
    <mergeCell ref="B36:B42"/>
    <mergeCell ref="E36:E42"/>
    <mergeCell ref="F36:F42"/>
    <mergeCell ref="G36:G42"/>
    <mergeCell ref="H36:H42"/>
    <mergeCell ref="I36:I42"/>
    <mergeCell ref="D38:D41"/>
    <mergeCell ref="B43:B47"/>
    <mergeCell ref="E43:E47"/>
    <mergeCell ref="F43:F47"/>
    <mergeCell ref="G43:G47"/>
    <mergeCell ref="H43:H47"/>
    <mergeCell ref="I33:I35"/>
    <mergeCell ref="I24:I29"/>
    <mergeCell ref="D25:D28"/>
    <mergeCell ref="B30:B32"/>
    <mergeCell ref="E30:E32"/>
    <mergeCell ref="F30:F32"/>
    <mergeCell ref="G30:G32"/>
    <mergeCell ref="H30:H32"/>
    <mergeCell ref="I30:I32"/>
    <mergeCell ref="B24:B29"/>
    <mergeCell ref="E24:E29"/>
    <mergeCell ref="F24:F29"/>
    <mergeCell ref="G24:G29"/>
    <mergeCell ref="H24:H29"/>
    <mergeCell ref="B33:B35"/>
    <mergeCell ref="E33:E35"/>
    <mergeCell ref="F33:F35"/>
    <mergeCell ref="G33:G35"/>
    <mergeCell ref="H33:H35"/>
    <mergeCell ref="I10:I12"/>
    <mergeCell ref="B15:B18"/>
    <mergeCell ref="D15:D18"/>
    <mergeCell ref="E15:E18"/>
    <mergeCell ref="F15:F18"/>
    <mergeCell ref="G15:G18"/>
    <mergeCell ref="H15:H18"/>
    <mergeCell ref="I15:I18"/>
    <mergeCell ref="B19:B23"/>
    <mergeCell ref="D19:D23"/>
    <mergeCell ref="E19:E23"/>
    <mergeCell ref="G1:G2"/>
    <mergeCell ref="H1:H2"/>
    <mergeCell ref="A3:A9"/>
    <mergeCell ref="B3:B9"/>
    <mergeCell ref="D3:D9"/>
    <mergeCell ref="E3:E9"/>
    <mergeCell ref="A10:A23"/>
    <mergeCell ref="B10:B14"/>
    <mergeCell ref="D10:D14"/>
    <mergeCell ref="E10:E14"/>
    <mergeCell ref="A1:B2"/>
    <mergeCell ref="C1:C2"/>
    <mergeCell ref="D1:D2"/>
    <mergeCell ref="E1:E2"/>
    <mergeCell ref="F10:F12"/>
    <mergeCell ref="G10:G12"/>
    <mergeCell ref="H10:H12"/>
  </mergeCells>
  <pageMargins left="0.36" right="0.70866141732283472" top="0.36" bottom="0.34" header="0.31496062992125984" footer="0.31496062992125984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view="pageBreakPreview" zoomScale="85" zoomScaleNormal="85" zoomScaleSheetLayoutView="85" workbookViewId="0">
      <selection activeCell="C84" sqref="C75:E91"/>
    </sheetView>
  </sheetViews>
  <sheetFormatPr baseColWidth="10" defaultRowHeight="15"/>
  <cols>
    <col min="1" max="1" width="18.42578125" style="1" customWidth="1"/>
    <col min="2" max="2" width="4" style="5" customWidth="1"/>
    <col min="3" max="3" width="64.42578125" style="1" customWidth="1"/>
    <col min="4" max="4" width="16" style="1" customWidth="1"/>
    <col min="5" max="5" width="15.28515625" style="1" customWidth="1"/>
    <col min="6" max="6" width="12.140625" style="1" customWidth="1"/>
    <col min="7" max="8" width="25.7109375" style="1" customWidth="1"/>
    <col min="9" max="9" width="12" style="1" customWidth="1"/>
    <col min="10" max="16384" width="11.42578125" style="1"/>
  </cols>
  <sheetData>
    <row r="1" spans="1:9" ht="45">
      <c r="A1" s="443" t="s">
        <v>0</v>
      </c>
      <c r="B1" s="444"/>
      <c r="C1" s="447" t="s">
        <v>1</v>
      </c>
      <c r="D1" s="441" t="s">
        <v>2</v>
      </c>
      <c r="E1" s="447" t="s">
        <v>3</v>
      </c>
      <c r="F1" s="6" t="s">
        <v>4</v>
      </c>
      <c r="G1" s="441" t="s">
        <v>5</v>
      </c>
      <c r="H1" s="441" t="s">
        <v>6</v>
      </c>
      <c r="I1" s="6" t="s">
        <v>7</v>
      </c>
    </row>
    <row r="2" spans="1:9" ht="30">
      <c r="A2" s="445"/>
      <c r="B2" s="446"/>
      <c r="C2" s="447"/>
      <c r="D2" s="448"/>
      <c r="E2" s="447"/>
      <c r="F2" s="7" t="s">
        <v>8</v>
      </c>
      <c r="G2" s="442"/>
      <c r="H2" s="442"/>
      <c r="I2" s="7" t="s">
        <v>9</v>
      </c>
    </row>
    <row r="3" spans="1:9">
      <c r="A3" s="449" t="s">
        <v>10</v>
      </c>
      <c r="B3" s="450">
        <v>1</v>
      </c>
      <c r="C3" s="8" t="s">
        <v>11</v>
      </c>
      <c r="D3" s="449" t="s">
        <v>12</v>
      </c>
      <c r="E3" s="453" t="s">
        <v>13</v>
      </c>
      <c r="F3" s="9"/>
      <c r="G3" s="9"/>
      <c r="H3" s="9"/>
      <c r="I3" s="4"/>
    </row>
    <row r="4" spans="1:9">
      <c r="A4" s="449"/>
      <c r="B4" s="451"/>
      <c r="C4" s="10" t="s">
        <v>14</v>
      </c>
      <c r="D4" s="449"/>
      <c r="E4" s="453"/>
      <c r="F4" s="11"/>
      <c r="G4" s="11"/>
      <c r="H4" s="11"/>
      <c r="I4" s="11"/>
    </row>
    <row r="5" spans="1:9">
      <c r="A5" s="449"/>
      <c r="B5" s="451"/>
      <c r="C5" s="10" t="s">
        <v>15</v>
      </c>
      <c r="D5" s="449"/>
      <c r="E5" s="453"/>
      <c r="F5" s="11"/>
      <c r="G5" s="11"/>
      <c r="H5" s="11"/>
      <c r="I5" s="11"/>
    </row>
    <row r="6" spans="1:9">
      <c r="A6" s="449"/>
      <c r="B6" s="451"/>
      <c r="C6" s="10" t="s">
        <v>16</v>
      </c>
      <c r="D6" s="449"/>
      <c r="E6" s="453"/>
      <c r="F6" s="11"/>
      <c r="G6" s="11"/>
      <c r="H6" s="11"/>
      <c r="I6" s="11"/>
    </row>
    <row r="7" spans="1:9">
      <c r="A7" s="449"/>
      <c r="B7" s="451"/>
      <c r="C7" s="10" t="s">
        <v>17</v>
      </c>
      <c r="D7" s="449"/>
      <c r="E7" s="453"/>
      <c r="F7" s="11"/>
      <c r="G7" s="11"/>
      <c r="H7" s="11"/>
      <c r="I7" s="11"/>
    </row>
    <row r="8" spans="1:9">
      <c r="A8" s="449"/>
      <c r="B8" s="451"/>
      <c r="C8" s="12" t="s">
        <v>18</v>
      </c>
      <c r="D8" s="449"/>
      <c r="E8" s="453"/>
      <c r="F8" s="13"/>
      <c r="G8" s="13"/>
      <c r="H8" s="13"/>
      <c r="I8" s="13"/>
    </row>
    <row r="9" spans="1:9">
      <c r="A9" s="449"/>
      <c r="B9" s="452"/>
      <c r="C9" s="12" t="s">
        <v>258</v>
      </c>
      <c r="D9" s="449"/>
      <c r="E9" s="454"/>
      <c r="F9" s="14"/>
      <c r="G9" s="14"/>
      <c r="H9" s="14"/>
      <c r="I9" s="14"/>
    </row>
    <row r="10" spans="1:9" ht="30">
      <c r="A10" s="449" t="s">
        <v>19</v>
      </c>
      <c r="B10" s="450">
        <v>2</v>
      </c>
      <c r="C10" s="15" t="s">
        <v>20</v>
      </c>
      <c r="D10" s="449" t="s">
        <v>21</v>
      </c>
      <c r="E10" s="455" t="s">
        <v>13</v>
      </c>
      <c r="F10" s="9" t="s">
        <v>22</v>
      </c>
      <c r="G10" s="9" t="s">
        <v>22</v>
      </c>
      <c r="H10" s="9" t="s">
        <v>22</v>
      </c>
      <c r="I10" s="9"/>
    </row>
    <row r="11" spans="1:9">
      <c r="A11" s="449"/>
      <c r="B11" s="451"/>
      <c r="C11" s="10" t="s">
        <v>23</v>
      </c>
      <c r="D11" s="449"/>
      <c r="E11" s="453"/>
      <c r="F11" s="11"/>
      <c r="G11" s="11"/>
      <c r="H11" s="11"/>
      <c r="I11" s="11"/>
    </row>
    <row r="12" spans="1:9">
      <c r="A12" s="449"/>
      <c r="B12" s="451"/>
      <c r="C12" s="10" t="s">
        <v>24</v>
      </c>
      <c r="D12" s="449"/>
      <c r="E12" s="453"/>
      <c r="F12" s="11"/>
      <c r="G12" s="11"/>
      <c r="H12" s="11"/>
      <c r="I12" s="11"/>
    </row>
    <row r="13" spans="1:9">
      <c r="A13" s="449"/>
      <c r="B13" s="451"/>
      <c r="C13" s="10" t="s">
        <v>25</v>
      </c>
      <c r="D13" s="449"/>
      <c r="E13" s="453"/>
      <c r="F13" s="11"/>
      <c r="G13" s="11"/>
      <c r="H13" s="11"/>
      <c r="I13" s="11"/>
    </row>
    <row r="14" spans="1:9">
      <c r="A14" s="449"/>
      <c r="B14" s="452"/>
      <c r="C14" s="12" t="s">
        <v>26</v>
      </c>
      <c r="D14" s="449"/>
      <c r="E14" s="454"/>
      <c r="F14" s="14"/>
      <c r="G14" s="14"/>
      <c r="H14" s="14"/>
      <c r="I14" s="14"/>
    </row>
    <row r="15" spans="1:9">
      <c r="A15" s="449"/>
      <c r="B15" s="450">
        <v>3</v>
      </c>
      <c r="C15" s="15" t="s">
        <v>27</v>
      </c>
      <c r="D15" s="449" t="s">
        <v>28</v>
      </c>
      <c r="E15" s="455" t="s">
        <v>13</v>
      </c>
      <c r="F15" s="9" t="s">
        <v>22</v>
      </c>
      <c r="G15" s="9" t="s">
        <v>22</v>
      </c>
      <c r="H15" s="9" t="s">
        <v>22</v>
      </c>
      <c r="I15" s="9"/>
    </row>
    <row r="16" spans="1:9">
      <c r="A16" s="449"/>
      <c r="B16" s="451"/>
      <c r="C16" s="10" t="s">
        <v>29</v>
      </c>
      <c r="D16" s="449"/>
      <c r="E16" s="453"/>
      <c r="F16" s="11"/>
      <c r="G16" s="11"/>
      <c r="H16" s="11"/>
      <c r="I16" s="11"/>
    </row>
    <row r="17" spans="1:9">
      <c r="A17" s="449"/>
      <c r="B17" s="451"/>
      <c r="C17" s="10" t="s">
        <v>30</v>
      </c>
      <c r="D17" s="449"/>
      <c r="E17" s="453"/>
      <c r="F17" s="11"/>
      <c r="G17" s="11"/>
      <c r="H17" s="11"/>
      <c r="I17" s="11"/>
    </row>
    <row r="18" spans="1:9">
      <c r="A18" s="449"/>
      <c r="B18" s="452"/>
      <c r="C18" s="12" t="s">
        <v>31</v>
      </c>
      <c r="D18" s="449"/>
      <c r="E18" s="454"/>
      <c r="F18" s="14"/>
      <c r="G18" s="14"/>
      <c r="H18" s="14"/>
      <c r="I18" s="14"/>
    </row>
    <row r="19" spans="1:9">
      <c r="A19" s="449"/>
      <c r="B19" s="450">
        <v>4</v>
      </c>
      <c r="C19" s="15" t="s">
        <v>32</v>
      </c>
      <c r="D19" s="449" t="s">
        <v>33</v>
      </c>
      <c r="E19" s="455" t="s">
        <v>13</v>
      </c>
      <c r="F19" s="9"/>
      <c r="G19" s="9"/>
      <c r="H19" s="9"/>
      <c r="I19" s="9"/>
    </row>
    <row r="20" spans="1:9">
      <c r="A20" s="449"/>
      <c r="B20" s="451"/>
      <c r="C20" s="10" t="s">
        <v>34</v>
      </c>
      <c r="D20" s="449"/>
      <c r="E20" s="453"/>
      <c r="F20" s="11"/>
      <c r="G20" s="11"/>
      <c r="H20" s="11"/>
      <c r="I20" s="11"/>
    </row>
    <row r="21" spans="1:9">
      <c r="A21" s="449"/>
      <c r="B21" s="451"/>
      <c r="C21" s="10" t="s">
        <v>35</v>
      </c>
      <c r="D21" s="449"/>
      <c r="E21" s="453"/>
      <c r="F21" s="11"/>
      <c r="G21" s="11"/>
      <c r="H21" s="11"/>
      <c r="I21" s="11"/>
    </row>
    <row r="22" spans="1:9">
      <c r="A22" s="449"/>
      <c r="B22" s="451"/>
      <c r="C22" s="10" t="s">
        <v>36</v>
      </c>
      <c r="D22" s="449"/>
      <c r="E22" s="453"/>
      <c r="F22" s="11"/>
      <c r="G22" s="11"/>
      <c r="H22" s="11"/>
      <c r="I22" s="11"/>
    </row>
    <row r="23" spans="1:9">
      <c r="A23" s="449"/>
      <c r="B23" s="451"/>
      <c r="C23" s="12" t="s">
        <v>37</v>
      </c>
      <c r="D23" s="449"/>
      <c r="E23" s="453"/>
      <c r="F23" s="13"/>
      <c r="G23" s="13"/>
      <c r="H23" s="13"/>
      <c r="I23" s="13"/>
    </row>
    <row r="24" spans="1:9">
      <c r="A24" s="449"/>
      <c r="B24" s="452"/>
      <c r="C24" s="12" t="s">
        <v>259</v>
      </c>
      <c r="D24" s="449"/>
      <c r="E24" s="453"/>
      <c r="F24" s="14"/>
      <c r="G24" s="14"/>
      <c r="H24" s="14"/>
      <c r="I24" s="14"/>
    </row>
    <row r="25" spans="1:9" ht="45">
      <c r="A25" s="449" t="s">
        <v>38</v>
      </c>
      <c r="B25" s="450">
        <v>5</v>
      </c>
      <c r="C25" s="15" t="s">
        <v>39</v>
      </c>
      <c r="D25" s="449"/>
      <c r="E25" s="16" t="s">
        <v>13</v>
      </c>
      <c r="F25" s="9" t="s">
        <v>22</v>
      </c>
      <c r="G25" s="9" t="s">
        <v>22</v>
      </c>
      <c r="H25" s="9" t="s">
        <v>22</v>
      </c>
      <c r="I25" s="9"/>
    </row>
    <row r="26" spans="1:9">
      <c r="A26" s="449"/>
      <c r="B26" s="451"/>
      <c r="C26" s="10" t="s">
        <v>40</v>
      </c>
      <c r="D26" s="449" t="s">
        <v>41</v>
      </c>
      <c r="E26" s="453"/>
      <c r="F26" s="11"/>
      <c r="G26" s="11"/>
      <c r="H26" s="11"/>
      <c r="I26" s="11"/>
    </row>
    <row r="27" spans="1:9">
      <c r="A27" s="449"/>
      <c r="B27" s="451"/>
      <c r="C27" s="10" t="s">
        <v>42</v>
      </c>
      <c r="D27" s="449"/>
      <c r="E27" s="453"/>
      <c r="F27" s="11"/>
      <c r="G27" s="11"/>
      <c r="H27" s="11"/>
      <c r="I27" s="11"/>
    </row>
    <row r="28" spans="1:9">
      <c r="A28" s="449"/>
      <c r="B28" s="451"/>
      <c r="C28" s="10" t="s">
        <v>43</v>
      </c>
      <c r="D28" s="449"/>
      <c r="E28" s="453"/>
      <c r="F28" s="11"/>
      <c r="G28" s="11"/>
      <c r="H28" s="11"/>
      <c r="I28" s="11"/>
    </row>
    <row r="29" spans="1:9">
      <c r="A29" s="449"/>
      <c r="B29" s="451"/>
      <c r="C29" s="10" t="s">
        <v>44</v>
      </c>
      <c r="D29" s="449"/>
      <c r="E29" s="454"/>
      <c r="F29" s="11"/>
      <c r="G29" s="11"/>
      <c r="H29" s="11"/>
      <c r="I29" s="11"/>
    </row>
    <row r="30" spans="1:9">
      <c r="A30" s="449"/>
      <c r="B30" s="452"/>
      <c r="C30" s="17" t="s">
        <v>45</v>
      </c>
      <c r="D30" s="449" t="s">
        <v>46</v>
      </c>
      <c r="E30" s="18"/>
      <c r="F30" s="14"/>
      <c r="G30" s="14"/>
      <c r="H30" s="14"/>
      <c r="I30" s="14"/>
    </row>
    <row r="31" spans="1:9">
      <c r="A31" s="449"/>
      <c r="B31" s="450">
        <v>6</v>
      </c>
      <c r="C31" s="15" t="s">
        <v>47</v>
      </c>
      <c r="D31" s="449"/>
      <c r="E31" s="456" t="s">
        <v>13</v>
      </c>
      <c r="F31" s="9" t="s">
        <v>22</v>
      </c>
      <c r="G31" s="9" t="s">
        <v>22</v>
      </c>
      <c r="H31" s="9" t="s">
        <v>22</v>
      </c>
      <c r="I31" s="9"/>
    </row>
    <row r="32" spans="1:9" ht="30">
      <c r="A32" s="449"/>
      <c r="B32" s="451"/>
      <c r="C32" s="10" t="s">
        <v>48</v>
      </c>
      <c r="D32" s="19" t="s">
        <v>49</v>
      </c>
      <c r="E32" s="456"/>
      <c r="F32" s="11"/>
      <c r="G32" s="11"/>
      <c r="H32" s="11"/>
      <c r="I32" s="11"/>
    </row>
    <row r="33" spans="1:9">
      <c r="A33" s="449"/>
      <c r="B33" s="452"/>
      <c r="C33" s="12" t="s">
        <v>50</v>
      </c>
      <c r="D33" s="19" t="s">
        <v>46</v>
      </c>
      <c r="E33" s="456"/>
      <c r="F33" s="14"/>
      <c r="G33" s="14"/>
      <c r="H33" s="14"/>
      <c r="I33" s="14"/>
    </row>
    <row r="34" spans="1:9" ht="30">
      <c r="A34" s="449"/>
      <c r="B34" s="450">
        <v>7</v>
      </c>
      <c r="C34" s="15" t="s">
        <v>51</v>
      </c>
      <c r="D34" s="19" t="s">
        <v>52</v>
      </c>
      <c r="E34" s="456" t="s">
        <v>13</v>
      </c>
      <c r="F34" s="9" t="s">
        <v>22</v>
      </c>
      <c r="G34" s="9" t="s">
        <v>22</v>
      </c>
      <c r="H34" s="9" t="s">
        <v>22</v>
      </c>
      <c r="I34" s="9"/>
    </row>
    <row r="35" spans="1:9">
      <c r="A35" s="449"/>
      <c r="B35" s="451"/>
      <c r="C35" s="10" t="s">
        <v>53</v>
      </c>
      <c r="D35" s="19" t="s">
        <v>54</v>
      </c>
      <c r="E35" s="456"/>
      <c r="F35" s="11"/>
      <c r="G35" s="11"/>
      <c r="H35" s="11"/>
      <c r="I35" s="11"/>
    </row>
    <row r="36" spans="1:9">
      <c r="A36" s="449"/>
      <c r="B36" s="452"/>
      <c r="C36" s="12" t="s">
        <v>55</v>
      </c>
      <c r="D36" s="19"/>
      <c r="E36" s="456"/>
      <c r="F36" s="14"/>
      <c r="G36" s="14"/>
      <c r="H36" s="14"/>
      <c r="I36" s="14"/>
    </row>
    <row r="37" spans="1:9">
      <c r="A37" s="449"/>
      <c r="B37" s="450">
        <v>8</v>
      </c>
      <c r="C37" s="15" t="s">
        <v>56</v>
      </c>
      <c r="D37" s="19"/>
      <c r="E37" s="456" t="s">
        <v>13</v>
      </c>
      <c r="F37" s="9" t="s">
        <v>22</v>
      </c>
      <c r="G37" s="9" t="s">
        <v>22</v>
      </c>
      <c r="H37" s="9" t="s">
        <v>22</v>
      </c>
      <c r="I37" s="9"/>
    </row>
    <row r="38" spans="1:9">
      <c r="A38" s="449"/>
      <c r="B38" s="451"/>
      <c r="C38" s="10" t="s">
        <v>57</v>
      </c>
      <c r="D38" s="19" t="s">
        <v>58</v>
      </c>
      <c r="E38" s="456"/>
      <c r="F38" s="11"/>
      <c r="G38" s="11"/>
      <c r="H38" s="11"/>
      <c r="I38" s="11"/>
    </row>
    <row r="39" spans="1:9">
      <c r="A39" s="449"/>
      <c r="B39" s="451"/>
      <c r="C39" s="10" t="s">
        <v>59</v>
      </c>
      <c r="D39" s="449" t="s">
        <v>60</v>
      </c>
      <c r="E39" s="456"/>
      <c r="F39" s="11"/>
      <c r="G39" s="11"/>
      <c r="H39" s="11"/>
      <c r="I39" s="11"/>
    </row>
    <row r="40" spans="1:9">
      <c r="A40" s="449"/>
      <c r="B40" s="451"/>
      <c r="C40" s="10" t="s">
        <v>61</v>
      </c>
      <c r="D40" s="449"/>
      <c r="E40" s="456"/>
      <c r="F40" s="11"/>
      <c r="G40" s="11"/>
      <c r="H40" s="11"/>
      <c r="I40" s="11"/>
    </row>
    <row r="41" spans="1:9">
      <c r="A41" s="449"/>
      <c r="B41" s="451"/>
      <c r="C41" s="10" t="s">
        <v>62</v>
      </c>
      <c r="D41" s="449"/>
      <c r="E41" s="456"/>
      <c r="F41" s="11"/>
      <c r="G41" s="11"/>
      <c r="H41" s="11"/>
      <c r="I41" s="11"/>
    </row>
    <row r="42" spans="1:9">
      <c r="A42" s="449"/>
      <c r="B42" s="451"/>
      <c r="C42" s="10" t="s">
        <v>63</v>
      </c>
      <c r="D42" s="449"/>
      <c r="E42" s="456"/>
      <c r="F42" s="11"/>
      <c r="G42" s="11"/>
      <c r="H42" s="11"/>
      <c r="I42" s="11"/>
    </row>
    <row r="43" spans="1:9">
      <c r="A43" s="449"/>
      <c r="B43" s="452"/>
      <c r="C43" s="12" t="s">
        <v>64</v>
      </c>
      <c r="D43" s="449" t="s">
        <v>46</v>
      </c>
      <c r="E43" s="456"/>
      <c r="F43" s="14"/>
      <c r="G43" s="14"/>
      <c r="H43" s="14"/>
      <c r="I43" s="14"/>
    </row>
    <row r="44" spans="1:9">
      <c r="A44" s="449"/>
      <c r="B44" s="450">
        <v>9</v>
      </c>
      <c r="C44" s="15" t="s">
        <v>65</v>
      </c>
      <c r="D44" s="449"/>
      <c r="E44" s="456" t="s">
        <v>13</v>
      </c>
      <c r="F44" s="9" t="s">
        <v>22</v>
      </c>
      <c r="G44" s="9" t="s">
        <v>22</v>
      </c>
      <c r="H44" s="9" t="s">
        <v>22</v>
      </c>
      <c r="I44" s="9"/>
    </row>
    <row r="45" spans="1:9">
      <c r="A45" s="449"/>
      <c r="B45" s="451"/>
      <c r="C45" s="10" t="s">
        <v>66</v>
      </c>
      <c r="D45" s="449" t="s">
        <v>60</v>
      </c>
      <c r="E45" s="456"/>
      <c r="F45" s="11"/>
      <c r="G45" s="11"/>
      <c r="H45" s="11"/>
      <c r="I45" s="11"/>
    </row>
    <row r="46" spans="1:9">
      <c r="A46" s="449"/>
      <c r="B46" s="451"/>
      <c r="C46" s="10" t="s">
        <v>67</v>
      </c>
      <c r="D46" s="449"/>
      <c r="E46" s="456"/>
      <c r="F46" s="11"/>
      <c r="G46" s="11"/>
      <c r="H46" s="11"/>
      <c r="I46" s="11"/>
    </row>
    <row r="47" spans="1:9">
      <c r="A47" s="449"/>
      <c r="B47" s="451"/>
      <c r="C47" s="10" t="s">
        <v>68</v>
      </c>
      <c r="D47" s="449"/>
      <c r="E47" s="456"/>
      <c r="F47" s="11"/>
      <c r="G47" s="11"/>
      <c r="H47" s="11"/>
      <c r="I47" s="11"/>
    </row>
    <row r="48" spans="1:9" ht="30">
      <c r="A48" s="449"/>
      <c r="B48" s="452"/>
      <c r="C48" s="12" t="s">
        <v>69</v>
      </c>
      <c r="D48" s="19" t="s">
        <v>46</v>
      </c>
      <c r="E48" s="456"/>
      <c r="F48" s="14"/>
      <c r="G48" s="14"/>
      <c r="H48" s="14"/>
      <c r="I48" s="14"/>
    </row>
    <row r="49" spans="1:9" ht="45">
      <c r="A49" s="449"/>
      <c r="B49" s="450">
        <v>10</v>
      </c>
      <c r="C49" s="15" t="s">
        <v>70</v>
      </c>
      <c r="D49" s="449" t="s">
        <v>71</v>
      </c>
      <c r="E49" s="456" t="s">
        <v>13</v>
      </c>
      <c r="F49" s="9" t="s">
        <v>22</v>
      </c>
      <c r="G49" s="9" t="s">
        <v>22</v>
      </c>
      <c r="H49" s="9" t="s">
        <v>22</v>
      </c>
      <c r="I49" s="9"/>
    </row>
    <row r="50" spans="1:9">
      <c r="A50" s="449"/>
      <c r="B50" s="452"/>
      <c r="C50" s="12" t="s">
        <v>72</v>
      </c>
      <c r="D50" s="449"/>
      <c r="E50" s="456"/>
      <c r="F50" s="14"/>
      <c r="G50" s="14"/>
      <c r="H50" s="14"/>
      <c r="I50" s="14"/>
    </row>
    <row r="51" spans="1:9" ht="45">
      <c r="A51" s="449"/>
      <c r="B51" s="20">
        <v>11</v>
      </c>
      <c r="C51" s="21" t="s">
        <v>73</v>
      </c>
      <c r="D51" s="19" t="s">
        <v>74</v>
      </c>
      <c r="E51" s="16" t="s">
        <v>13</v>
      </c>
      <c r="F51" s="19"/>
      <c r="G51" s="19"/>
      <c r="H51" s="19"/>
      <c r="I51" s="19"/>
    </row>
    <row r="52" spans="1:9">
      <c r="A52" s="449"/>
      <c r="B52" s="450">
        <v>12</v>
      </c>
      <c r="C52" s="15" t="s">
        <v>75</v>
      </c>
      <c r="D52" s="449" t="s">
        <v>76</v>
      </c>
      <c r="E52" s="456" t="s">
        <v>13</v>
      </c>
      <c r="F52" s="9" t="s">
        <v>22</v>
      </c>
      <c r="G52" s="9" t="s">
        <v>22</v>
      </c>
      <c r="H52" s="9" t="s">
        <v>22</v>
      </c>
      <c r="I52" s="9"/>
    </row>
    <row r="53" spans="1:9">
      <c r="A53" s="449"/>
      <c r="B53" s="451"/>
      <c r="C53" s="10" t="s">
        <v>77</v>
      </c>
      <c r="D53" s="449"/>
      <c r="E53" s="456"/>
      <c r="F53" s="11"/>
      <c r="G53" s="11"/>
      <c r="H53" s="11"/>
      <c r="I53" s="11"/>
    </row>
    <row r="54" spans="1:9">
      <c r="A54" s="449"/>
      <c r="B54" s="451"/>
      <c r="C54" s="10" t="s">
        <v>78</v>
      </c>
      <c r="D54" s="449"/>
      <c r="E54" s="456"/>
      <c r="F54" s="11"/>
      <c r="G54" s="11"/>
      <c r="H54" s="11"/>
      <c r="I54" s="11"/>
    </row>
    <row r="55" spans="1:9">
      <c r="A55" s="449"/>
      <c r="B55" s="451"/>
      <c r="C55" s="12" t="s">
        <v>79</v>
      </c>
      <c r="D55" s="449"/>
      <c r="E55" s="456"/>
      <c r="F55" s="13"/>
      <c r="G55" s="13"/>
      <c r="H55" s="13"/>
      <c r="I55" s="13"/>
    </row>
    <row r="56" spans="1:9" ht="30">
      <c r="A56" s="449"/>
      <c r="B56" s="452"/>
      <c r="C56" s="12" t="s">
        <v>260</v>
      </c>
      <c r="D56" s="449"/>
      <c r="E56" s="456"/>
      <c r="F56" s="14"/>
      <c r="G56" s="14"/>
      <c r="H56" s="14"/>
      <c r="I56" s="14"/>
    </row>
    <row r="57" spans="1:9">
      <c r="A57" s="449"/>
      <c r="B57" s="450">
        <v>13</v>
      </c>
      <c r="C57" s="15" t="s">
        <v>80</v>
      </c>
      <c r="D57" s="449" t="s">
        <v>81</v>
      </c>
      <c r="E57" s="456" t="s">
        <v>13</v>
      </c>
      <c r="F57" s="9" t="s">
        <v>22</v>
      </c>
      <c r="G57" s="9" t="s">
        <v>22</v>
      </c>
      <c r="H57" s="9" t="s">
        <v>22</v>
      </c>
      <c r="I57" s="9"/>
    </row>
    <row r="58" spans="1:9" ht="30">
      <c r="A58" s="449"/>
      <c r="B58" s="451"/>
      <c r="C58" s="10" t="s">
        <v>82</v>
      </c>
      <c r="D58" s="449"/>
      <c r="E58" s="456"/>
      <c r="F58" s="11"/>
      <c r="G58" s="11"/>
      <c r="H58" s="11"/>
      <c r="I58" s="11"/>
    </row>
    <row r="59" spans="1:9" ht="30">
      <c r="A59" s="449"/>
      <c r="B59" s="451"/>
      <c r="C59" s="10" t="s">
        <v>83</v>
      </c>
      <c r="D59" s="449"/>
      <c r="E59" s="456"/>
      <c r="F59" s="11"/>
      <c r="G59" s="11"/>
      <c r="H59" s="11"/>
      <c r="I59" s="11"/>
    </row>
    <row r="60" spans="1:9" ht="30">
      <c r="A60" s="449"/>
      <c r="B60" s="451"/>
      <c r="C60" s="10" t="s">
        <v>84</v>
      </c>
      <c r="D60" s="449"/>
      <c r="E60" s="456"/>
      <c r="F60" s="11"/>
      <c r="G60" s="11"/>
      <c r="H60" s="11"/>
      <c r="I60" s="11"/>
    </row>
    <row r="61" spans="1:9" ht="30">
      <c r="A61" s="449"/>
      <c r="B61" s="451"/>
      <c r="C61" s="10" t="s">
        <v>85</v>
      </c>
      <c r="D61" s="19" t="s">
        <v>86</v>
      </c>
      <c r="E61" s="16" t="s">
        <v>87</v>
      </c>
      <c r="F61" s="11"/>
      <c r="G61" s="11"/>
      <c r="H61" s="11"/>
      <c r="I61" s="11"/>
    </row>
    <row r="62" spans="1:9">
      <c r="A62" s="449"/>
      <c r="B62" s="451"/>
      <c r="C62" s="10" t="s">
        <v>88</v>
      </c>
      <c r="D62" s="19" t="s">
        <v>89</v>
      </c>
      <c r="E62" s="16"/>
      <c r="F62" s="11"/>
      <c r="G62" s="11"/>
      <c r="H62" s="11"/>
      <c r="I62" s="11"/>
    </row>
    <row r="63" spans="1:9">
      <c r="A63" s="449"/>
      <c r="B63" s="452"/>
      <c r="C63" s="12"/>
      <c r="D63" s="19" t="s">
        <v>90</v>
      </c>
      <c r="E63" s="16"/>
      <c r="F63" s="14"/>
      <c r="G63" s="14"/>
      <c r="H63" s="14"/>
      <c r="I63" s="14"/>
    </row>
    <row r="64" spans="1:9">
      <c r="A64" s="449" t="s">
        <v>91</v>
      </c>
      <c r="B64" s="450">
        <v>14</v>
      </c>
      <c r="C64" s="15" t="s">
        <v>92</v>
      </c>
      <c r="D64" s="19" t="s">
        <v>93</v>
      </c>
      <c r="E64" s="456" t="s">
        <v>13</v>
      </c>
      <c r="F64" s="9" t="s">
        <v>22</v>
      </c>
      <c r="G64" s="9" t="s">
        <v>22</v>
      </c>
      <c r="H64" s="9" t="s">
        <v>22</v>
      </c>
      <c r="I64" s="9"/>
    </row>
    <row r="65" spans="1:9">
      <c r="A65" s="449"/>
      <c r="B65" s="451"/>
      <c r="C65" s="10" t="s">
        <v>94</v>
      </c>
      <c r="D65" s="449" t="s">
        <v>95</v>
      </c>
      <c r="E65" s="456"/>
      <c r="F65" s="11"/>
      <c r="G65" s="11"/>
      <c r="H65" s="11"/>
      <c r="I65" s="11"/>
    </row>
    <row r="66" spans="1:9">
      <c r="A66" s="449"/>
      <c r="B66" s="451"/>
      <c r="C66" s="10" t="s">
        <v>96</v>
      </c>
      <c r="D66" s="449"/>
      <c r="E66" s="456"/>
      <c r="F66" s="11"/>
      <c r="G66" s="11"/>
      <c r="H66" s="11"/>
      <c r="I66" s="11"/>
    </row>
    <row r="67" spans="1:9">
      <c r="A67" s="449"/>
      <c r="B67" s="451"/>
      <c r="C67" s="10" t="s">
        <v>97</v>
      </c>
      <c r="D67" s="449"/>
      <c r="E67" s="456"/>
      <c r="F67" s="11"/>
      <c r="G67" s="11"/>
      <c r="H67" s="11"/>
      <c r="I67" s="11"/>
    </row>
    <row r="68" spans="1:9">
      <c r="A68" s="449"/>
      <c r="B68" s="451"/>
      <c r="C68" s="10" t="s">
        <v>98</v>
      </c>
      <c r="D68" s="19" t="s">
        <v>99</v>
      </c>
      <c r="E68" s="456"/>
      <c r="F68" s="11"/>
      <c r="G68" s="11"/>
      <c r="H68" s="11"/>
      <c r="I68" s="11"/>
    </row>
    <row r="69" spans="1:9">
      <c r="A69" s="449"/>
      <c r="B69" s="451"/>
      <c r="C69" s="10" t="s">
        <v>100</v>
      </c>
      <c r="D69" s="449" t="s">
        <v>101</v>
      </c>
      <c r="E69" s="456"/>
      <c r="F69" s="11"/>
      <c r="G69" s="11"/>
      <c r="H69" s="11"/>
      <c r="I69" s="11"/>
    </row>
    <row r="70" spans="1:9">
      <c r="A70" s="449"/>
      <c r="B70" s="451"/>
      <c r="C70" s="10" t="s">
        <v>102</v>
      </c>
      <c r="D70" s="449"/>
      <c r="E70" s="456"/>
      <c r="F70" s="11"/>
      <c r="G70" s="11"/>
      <c r="H70" s="11"/>
      <c r="I70" s="11"/>
    </row>
    <row r="71" spans="1:9">
      <c r="A71" s="449"/>
      <c r="B71" s="451"/>
      <c r="C71" s="10" t="s">
        <v>103</v>
      </c>
      <c r="D71" s="449" t="s">
        <v>104</v>
      </c>
      <c r="E71" s="456"/>
      <c r="F71" s="11"/>
      <c r="G71" s="11"/>
      <c r="H71" s="11"/>
      <c r="I71" s="11"/>
    </row>
    <row r="72" spans="1:9">
      <c r="A72" s="449"/>
      <c r="B72" s="451"/>
      <c r="C72" s="10" t="s">
        <v>105</v>
      </c>
      <c r="D72" s="449"/>
      <c r="E72" s="456"/>
      <c r="F72" s="11"/>
      <c r="G72" s="11"/>
      <c r="H72" s="11"/>
      <c r="I72" s="11"/>
    </row>
    <row r="73" spans="1:9">
      <c r="A73" s="449"/>
      <c r="B73" s="451"/>
      <c r="C73" s="10" t="s">
        <v>106</v>
      </c>
      <c r="D73" s="449"/>
      <c r="E73" s="456"/>
      <c r="F73" s="11"/>
      <c r="G73" s="11"/>
      <c r="H73" s="11"/>
      <c r="I73" s="11"/>
    </row>
    <row r="74" spans="1:9">
      <c r="A74" s="449"/>
      <c r="B74" s="452"/>
      <c r="C74" s="12" t="s">
        <v>107</v>
      </c>
      <c r="D74" s="449"/>
      <c r="E74" s="456"/>
      <c r="F74" s="14"/>
      <c r="G74" s="14"/>
      <c r="H74" s="14"/>
      <c r="I74" s="14"/>
    </row>
    <row r="75" spans="1:9">
      <c r="A75" s="449" t="s">
        <v>108</v>
      </c>
      <c r="B75" s="450">
        <v>15</v>
      </c>
      <c r="C75" s="15" t="s">
        <v>109</v>
      </c>
      <c r="D75" s="19" t="s">
        <v>110</v>
      </c>
      <c r="E75" s="456" t="s">
        <v>111</v>
      </c>
      <c r="F75" s="9" t="s">
        <v>22</v>
      </c>
      <c r="G75" s="9" t="s">
        <v>22</v>
      </c>
      <c r="H75" s="9" t="s">
        <v>22</v>
      </c>
      <c r="I75" s="9"/>
    </row>
    <row r="76" spans="1:9" ht="30">
      <c r="A76" s="449"/>
      <c r="B76" s="451"/>
      <c r="C76" s="10" t="s">
        <v>112</v>
      </c>
      <c r="D76" s="19" t="s">
        <v>113</v>
      </c>
      <c r="E76" s="456"/>
      <c r="F76" s="11"/>
      <c r="G76" s="11"/>
      <c r="H76" s="11"/>
      <c r="I76" s="11"/>
    </row>
    <row r="77" spans="1:9">
      <c r="A77" s="449"/>
      <c r="B77" s="451"/>
      <c r="C77" s="10" t="s">
        <v>114</v>
      </c>
      <c r="D77" s="449" t="s">
        <v>115</v>
      </c>
      <c r="E77" s="456"/>
      <c r="F77" s="11"/>
      <c r="G77" s="11"/>
      <c r="H77" s="11"/>
      <c r="I77" s="11"/>
    </row>
    <row r="78" spans="1:9" ht="30">
      <c r="A78" s="449"/>
      <c r="B78" s="451"/>
      <c r="C78" s="10" t="s">
        <v>116</v>
      </c>
      <c r="D78" s="449"/>
      <c r="E78" s="456"/>
      <c r="F78" s="11"/>
      <c r="G78" s="11"/>
      <c r="H78" s="11"/>
      <c r="I78" s="11"/>
    </row>
    <row r="79" spans="1:9" ht="30">
      <c r="A79" s="449"/>
      <c r="B79" s="451"/>
      <c r="C79" s="10" t="s">
        <v>117</v>
      </c>
      <c r="D79" s="449" t="s">
        <v>118</v>
      </c>
      <c r="E79" s="456"/>
      <c r="F79" s="11"/>
      <c r="G79" s="11"/>
      <c r="H79" s="11"/>
      <c r="I79" s="11"/>
    </row>
    <row r="80" spans="1:9">
      <c r="A80" s="449"/>
      <c r="B80" s="451"/>
      <c r="C80" s="10" t="s">
        <v>119</v>
      </c>
      <c r="D80" s="449"/>
      <c r="E80" s="456"/>
      <c r="F80" s="11"/>
      <c r="G80" s="11"/>
      <c r="H80" s="11"/>
      <c r="I80" s="11"/>
    </row>
    <row r="81" spans="1:9">
      <c r="A81" s="449"/>
      <c r="B81" s="451"/>
      <c r="C81" s="10" t="s">
        <v>120</v>
      </c>
      <c r="D81" s="449"/>
      <c r="E81" s="456"/>
      <c r="F81" s="11"/>
      <c r="G81" s="11"/>
      <c r="H81" s="11"/>
      <c r="I81" s="11"/>
    </row>
    <row r="82" spans="1:9">
      <c r="A82" s="449"/>
      <c r="B82" s="451"/>
      <c r="C82" s="10" t="s">
        <v>121</v>
      </c>
      <c r="D82" s="19" t="s">
        <v>122</v>
      </c>
      <c r="E82" s="456"/>
      <c r="F82" s="11"/>
      <c r="G82" s="11"/>
      <c r="H82" s="11"/>
      <c r="I82" s="11"/>
    </row>
    <row r="83" spans="1:9" ht="30">
      <c r="A83" s="449"/>
      <c r="B83" s="452"/>
      <c r="C83" s="12" t="s">
        <v>123</v>
      </c>
      <c r="D83" s="449" t="s">
        <v>124</v>
      </c>
      <c r="E83" s="456"/>
      <c r="F83" s="14"/>
      <c r="G83" s="14"/>
      <c r="H83" s="14"/>
      <c r="I83" s="14"/>
    </row>
    <row r="84" spans="1:9">
      <c r="A84" s="449" t="s">
        <v>125</v>
      </c>
      <c r="B84" s="457">
        <v>16</v>
      </c>
      <c r="C84" s="15" t="s">
        <v>126</v>
      </c>
      <c r="D84" s="449"/>
      <c r="E84" s="456" t="s">
        <v>111</v>
      </c>
      <c r="F84" s="9"/>
      <c r="G84" s="9"/>
      <c r="H84" s="9"/>
      <c r="I84" s="9"/>
    </row>
    <row r="85" spans="1:9" ht="30">
      <c r="A85" s="449"/>
      <c r="B85" s="457"/>
      <c r="C85" s="10" t="s">
        <v>127</v>
      </c>
      <c r="D85" s="19" t="s">
        <v>128</v>
      </c>
      <c r="E85" s="456"/>
      <c r="F85" s="11"/>
      <c r="G85" s="11"/>
      <c r="H85" s="11"/>
      <c r="I85" s="11"/>
    </row>
    <row r="86" spans="1:9" ht="30">
      <c r="A86" s="449"/>
      <c r="B86" s="457"/>
      <c r="C86" s="10" t="s">
        <v>129</v>
      </c>
      <c r="D86" s="19" t="s">
        <v>130</v>
      </c>
      <c r="E86" s="456"/>
      <c r="F86" s="11"/>
      <c r="G86" s="11"/>
      <c r="H86" s="11"/>
      <c r="I86" s="11"/>
    </row>
    <row r="87" spans="1:9" ht="30">
      <c r="A87" s="449"/>
      <c r="B87" s="457"/>
      <c r="C87" s="10" t="s">
        <v>131</v>
      </c>
      <c r="D87" s="19" t="s">
        <v>132</v>
      </c>
      <c r="E87" s="456"/>
      <c r="F87" s="11"/>
      <c r="G87" s="11"/>
      <c r="H87" s="11"/>
      <c r="I87" s="11"/>
    </row>
    <row r="88" spans="1:9">
      <c r="A88" s="449"/>
      <c r="B88" s="457"/>
      <c r="C88" s="10" t="s">
        <v>133</v>
      </c>
      <c r="D88" s="19" t="s">
        <v>134</v>
      </c>
      <c r="E88" s="456"/>
      <c r="F88" s="11"/>
      <c r="G88" s="11"/>
      <c r="H88" s="11"/>
      <c r="I88" s="11"/>
    </row>
    <row r="89" spans="1:9" ht="30">
      <c r="A89" s="449"/>
      <c r="B89" s="457"/>
      <c r="C89" s="10" t="s">
        <v>135</v>
      </c>
      <c r="D89" s="19" t="s">
        <v>136</v>
      </c>
      <c r="E89" s="456"/>
      <c r="F89" s="11"/>
      <c r="G89" s="11"/>
      <c r="H89" s="11"/>
      <c r="I89" s="11"/>
    </row>
    <row r="90" spans="1:9" ht="30">
      <c r="A90" s="449"/>
      <c r="B90" s="457"/>
      <c r="C90" s="10" t="s">
        <v>137</v>
      </c>
      <c r="D90" s="449" t="s">
        <v>138</v>
      </c>
      <c r="E90" s="456"/>
      <c r="F90" s="11"/>
      <c r="G90" s="11"/>
      <c r="H90" s="11"/>
      <c r="I90" s="11"/>
    </row>
    <row r="91" spans="1:9">
      <c r="A91" s="449"/>
      <c r="B91" s="457"/>
      <c r="C91" s="12"/>
      <c r="D91" s="449"/>
      <c r="E91" s="456"/>
      <c r="F91" s="14"/>
      <c r="G91" s="14"/>
      <c r="H91" s="14"/>
      <c r="I91" s="14"/>
    </row>
    <row r="92" spans="1:9">
      <c r="A92" s="449" t="s">
        <v>139</v>
      </c>
      <c r="B92" s="457">
        <v>17</v>
      </c>
      <c r="C92" s="15" t="s">
        <v>140</v>
      </c>
      <c r="D92" s="449" t="s">
        <v>141</v>
      </c>
      <c r="E92" s="16" t="s">
        <v>111</v>
      </c>
      <c r="F92" s="9" t="s">
        <v>22</v>
      </c>
      <c r="G92" s="9" t="s">
        <v>22</v>
      </c>
      <c r="H92" s="9" t="s">
        <v>22</v>
      </c>
      <c r="I92" s="9"/>
    </row>
    <row r="93" spans="1:9">
      <c r="A93" s="449"/>
      <c r="B93" s="457"/>
      <c r="C93" s="10" t="s">
        <v>142</v>
      </c>
      <c r="D93" s="449"/>
      <c r="E93" s="16"/>
      <c r="F93" s="11"/>
      <c r="G93" s="11"/>
      <c r="H93" s="11"/>
      <c r="I93" s="11"/>
    </row>
    <row r="94" spans="1:9" ht="45">
      <c r="A94" s="449"/>
      <c r="B94" s="457"/>
      <c r="C94" s="10" t="s">
        <v>143</v>
      </c>
      <c r="D94" s="449" t="s">
        <v>144</v>
      </c>
      <c r="E94" s="16" t="s">
        <v>13</v>
      </c>
      <c r="F94" s="11"/>
      <c r="G94" s="11"/>
      <c r="H94" s="11"/>
      <c r="I94" s="11"/>
    </row>
    <row r="95" spans="1:9">
      <c r="A95" s="449"/>
      <c r="B95" s="457"/>
      <c r="C95" s="12" t="s">
        <v>145</v>
      </c>
      <c r="D95" s="449"/>
      <c r="E95" s="21"/>
      <c r="F95" s="14"/>
      <c r="G95" s="14"/>
      <c r="H95" s="14"/>
      <c r="I95" s="14"/>
    </row>
  </sheetData>
  <mergeCells count="65">
    <mergeCell ref="A92:A95"/>
    <mergeCell ref="B92:B95"/>
    <mergeCell ref="D92:D93"/>
    <mergeCell ref="D94:D95"/>
    <mergeCell ref="A75:A83"/>
    <mergeCell ref="B75:B83"/>
    <mergeCell ref="E75:E83"/>
    <mergeCell ref="D77:D78"/>
    <mergeCell ref="D79:D81"/>
    <mergeCell ref="D83:D84"/>
    <mergeCell ref="A84:A91"/>
    <mergeCell ref="B84:B91"/>
    <mergeCell ref="E84:E91"/>
    <mergeCell ref="D90:D91"/>
    <mergeCell ref="B57:B63"/>
    <mergeCell ref="D57:D60"/>
    <mergeCell ref="E57:E60"/>
    <mergeCell ref="A64:A74"/>
    <mergeCell ref="B64:B74"/>
    <mergeCell ref="E64:E74"/>
    <mergeCell ref="D65:D67"/>
    <mergeCell ref="D69:D70"/>
    <mergeCell ref="D71:D74"/>
    <mergeCell ref="B49:B50"/>
    <mergeCell ref="D49:D50"/>
    <mergeCell ref="E49:E50"/>
    <mergeCell ref="B52:B56"/>
    <mergeCell ref="D52:D56"/>
    <mergeCell ref="E52:E56"/>
    <mergeCell ref="B34:B36"/>
    <mergeCell ref="E34:E36"/>
    <mergeCell ref="B37:B43"/>
    <mergeCell ref="E37:E43"/>
    <mergeCell ref="D39:D42"/>
    <mergeCell ref="D43:D44"/>
    <mergeCell ref="B44:B48"/>
    <mergeCell ref="E44:E48"/>
    <mergeCell ref="D45:D47"/>
    <mergeCell ref="D26:D29"/>
    <mergeCell ref="E26:E29"/>
    <mergeCell ref="D30:D31"/>
    <mergeCell ref="B31:B33"/>
    <mergeCell ref="E31:E33"/>
    <mergeCell ref="A3:A9"/>
    <mergeCell ref="B3:B9"/>
    <mergeCell ref="D3:D9"/>
    <mergeCell ref="E3:E9"/>
    <mergeCell ref="A10:A24"/>
    <mergeCell ref="B10:B14"/>
    <mergeCell ref="D10:D14"/>
    <mergeCell ref="E10:E14"/>
    <mergeCell ref="B15:B18"/>
    <mergeCell ref="D15:D18"/>
    <mergeCell ref="E15:E18"/>
    <mergeCell ref="B19:B24"/>
    <mergeCell ref="D19:D25"/>
    <mergeCell ref="E19:E24"/>
    <mergeCell ref="A25:A63"/>
    <mergeCell ref="B25:B30"/>
    <mergeCell ref="H1:H2"/>
    <mergeCell ref="A1:B2"/>
    <mergeCell ref="C1:C2"/>
    <mergeCell ref="D1:D2"/>
    <mergeCell ref="E1:E2"/>
    <mergeCell ref="G1:G2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15</vt:i4>
      </vt:variant>
    </vt:vector>
  </HeadingPairs>
  <TitlesOfParts>
    <vt:vector size="23" baseType="lpstr">
      <vt:lpstr>Input Data</vt:lpstr>
      <vt:lpstr>Conformity declaration EN</vt:lpstr>
      <vt:lpstr>Verif Report EN</vt:lpstr>
      <vt:lpstr>Verif Report FR</vt:lpstr>
      <vt:lpstr>Verif Checklist</vt:lpstr>
      <vt:lpstr>Listes</vt:lpstr>
      <vt:lpstr>Table EN</vt:lpstr>
      <vt:lpstr>Table FR</vt:lpstr>
      <vt:lpstr>During_the_LCA</vt:lpstr>
      <vt:lpstr>Favourable</vt:lpstr>
      <vt:lpstr>internalexternal</vt:lpstr>
      <vt:lpstr>psr</vt:lpstr>
      <vt:lpstr>'Conformity declaration EN'!Texte1</vt:lpstr>
      <vt:lpstr>'Verif Report EN'!Texte1</vt:lpstr>
      <vt:lpstr>'Verif Report FR'!Texte1</vt:lpstr>
      <vt:lpstr>'Conformity declaration EN'!Texte3</vt:lpstr>
      <vt:lpstr>'Verif Report EN'!Texte3</vt:lpstr>
      <vt:lpstr>'Verif Report FR'!Texte3</vt:lpstr>
      <vt:lpstr>yesno</vt:lpstr>
      <vt:lpstr>'Conformity declaration EN'!Zone_d_impression</vt:lpstr>
      <vt:lpstr>'Table EN'!Zone_d_impression</vt:lpstr>
      <vt:lpstr>'Verif Checklist'!Zone_d_impression</vt:lpstr>
      <vt:lpstr>'Verif Report FR'!Zone_d_impression</vt:lpstr>
    </vt:vector>
  </TitlesOfParts>
  <Company>GROUPE-ATLANTIC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BERTHELEMY</dc:creator>
  <cp:lastModifiedBy>Etienne LEES PERASSO</cp:lastModifiedBy>
  <cp:lastPrinted>2020-05-28T17:49:40Z</cp:lastPrinted>
  <dcterms:created xsi:type="dcterms:W3CDTF">2015-07-21T08:32:54Z</dcterms:created>
  <dcterms:modified xsi:type="dcterms:W3CDTF">2020-05-28T17:53:34Z</dcterms:modified>
</cp:coreProperties>
</file>